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0"/>
  </bookViews>
  <sheets>
    <sheet name="Exports of SEZ" sheetId="1" r:id="rId1"/>
    <sheet name="AP &amp; CG Pvt.Sez Employment" sheetId="3" r:id="rId2"/>
    <sheet name="Telenagna SEZs Employment" sheetId="4" r:id="rId3"/>
    <sheet name="AP &amp; CG Pvt.Sez Investment" sheetId="5" r:id="rId4"/>
    <sheet name="Telengana SEZ Invemsnt" sheetId="6" r:id="rId5"/>
    <sheet name="Vsez (Govt SEZ)Employment" sheetId="7" r:id="rId6"/>
    <sheet name="Vsez(Govt SEZ) Investment" sheetId="8" r:id="rId7"/>
    <sheet name="combined sectorwise InvEMP" sheetId="2" r:id="rId8"/>
  </sheets>
  <calcPr calcId="124519"/>
</workbook>
</file>

<file path=xl/calcChain.xml><?xml version="1.0" encoding="utf-8"?>
<calcChain xmlns="http://schemas.openxmlformats.org/spreadsheetml/2006/main">
  <c r="G11" i="8"/>
  <c r="E11"/>
  <c r="G10"/>
  <c r="G8" i="7"/>
  <c r="N64" i="6"/>
  <c r="M64"/>
  <c r="L64"/>
  <c r="K64"/>
  <c r="J64"/>
  <c r="I64"/>
  <c r="H64"/>
  <c r="G64"/>
  <c r="F64"/>
  <c r="O63"/>
  <c r="O60"/>
  <c r="O59"/>
  <c r="O57"/>
  <c r="O56"/>
  <c r="O55"/>
  <c r="O54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64" s="1"/>
  <c r="O37" i="5"/>
  <c r="N37"/>
  <c r="M37"/>
  <c r="L37"/>
  <c r="K37"/>
  <c r="J37"/>
  <c r="I37"/>
  <c r="H37"/>
  <c r="G37"/>
  <c r="P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37" s="1"/>
  <c r="L66" i="4"/>
  <c r="K66"/>
  <c r="J66"/>
  <c r="I66"/>
  <c r="H66"/>
  <c r="G66"/>
  <c r="M65"/>
  <c r="M62"/>
  <c r="M61"/>
  <c r="M59"/>
  <c r="M58"/>
  <c r="M57"/>
  <c r="M56"/>
  <c r="M55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66" s="1"/>
  <c r="L35" i="3"/>
  <c r="K35"/>
  <c r="J35"/>
  <c r="I35"/>
  <c r="H35"/>
  <c r="G35"/>
  <c r="M34"/>
  <c r="M32"/>
  <c r="M31"/>
  <c r="M30"/>
  <c r="M29"/>
  <c r="M28"/>
  <c r="M27"/>
  <c r="M26"/>
  <c r="M25"/>
  <c r="M24"/>
  <c r="M23"/>
  <c r="M22"/>
  <c r="M21"/>
  <c r="M20"/>
  <c r="M19"/>
  <c r="M18"/>
  <c r="M16"/>
  <c r="M15"/>
  <c r="N15" s="1"/>
  <c r="M14"/>
  <c r="M13"/>
  <c r="M12"/>
  <c r="M11"/>
  <c r="M10"/>
  <c r="M9"/>
  <c r="M8"/>
  <c r="M35" s="1"/>
  <c r="G22" i="2"/>
  <c r="D22"/>
  <c r="C22"/>
  <c r="H21"/>
  <c r="E21"/>
  <c r="F20"/>
  <c r="F22" s="1"/>
  <c r="H22" s="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N8" i="3" l="1"/>
  <c r="E22" i="2"/>
  <c r="H20"/>
</calcChain>
</file>

<file path=xl/sharedStrings.xml><?xml version="1.0" encoding="utf-8"?>
<sst xmlns="http://schemas.openxmlformats.org/spreadsheetml/2006/main" count="1083" uniqueCount="475">
  <si>
    <t>VISHAKHAPATNAM SPECIAL ECONOMIC ZONE</t>
  </si>
  <si>
    <t>Sez Wise Merchandise Exports from-April to March ( FY-2022-23 vs FY-2021-22 )</t>
  </si>
  <si>
    <t>Sez Wise Software and Service Exports from-April to March ( FY-2022-23 vs FY-2021-22 )</t>
  </si>
  <si>
    <t>FY-2022-23</t>
  </si>
  <si>
    <t>FY-2021-22</t>
  </si>
  <si>
    <t>Sez Name</t>
  </si>
  <si>
    <t xml:space="preserve">INR (Rs. In Cr.) </t>
  </si>
  <si>
    <t>USD (In Million)</t>
  </si>
  <si>
    <t>Change In Inr</t>
  </si>
  <si>
    <t>Change In Usd</t>
  </si>
  <si>
    <t>Inr terms</t>
  </si>
  <si>
    <t>Usd terms</t>
  </si>
  <si>
    <t>Growth in Inr (+) ve or  (-) Ve</t>
  </si>
  <si>
    <t>VISAKHAPATNAM SPECIAL ECONOMIC ZONE</t>
  </si>
  <si>
    <t>+ve</t>
  </si>
  <si>
    <t>DIVYASREE NSL INFRASTRUCTURE PRIVATE LIMITED</t>
  </si>
  <si>
    <t>SRI  CITY  SEZ (MULTI PRODUCT)</t>
  </si>
  <si>
    <t>Tech Mahindra Ltd (Madhapur)</t>
  </si>
  <si>
    <t>PARRY INFRASTRUCTURE COMPANY (P) LTD</t>
  </si>
  <si>
    <t>Andhra Pradesh Industrial Infrastructure Corporation Ltd. (APIIC) Nanakramguda</t>
  </si>
  <si>
    <t>APIIC LIMITED(NAIDUPETA)</t>
  </si>
  <si>
    <t>Phoenix Infocity Private Limited</t>
  </si>
  <si>
    <t>M/S. DECCAN FINE CHEMICALS (INDIA) PVT LTD</t>
  </si>
  <si>
    <t>TATA CONSULTANCY SERVICES LTD - ADIBATLA</t>
  </si>
  <si>
    <t>ANRAK ALUMUNNIUM LIMITED</t>
  </si>
  <si>
    <t xml:space="preserve"> </t>
  </si>
  <si>
    <t>M/s. Sundew Properties Limited</t>
  </si>
  <si>
    <t>APPIIC MULTIC PRODUCT SEZ</t>
  </si>
  <si>
    <t>Infosys Limited</t>
  </si>
  <si>
    <t>DIVI'S LABORATORIES LIMITED</t>
  </si>
  <si>
    <t>Divija Commercial Properties Private Limited</t>
  </si>
  <si>
    <t>RAMKY PHARMA CITY INDIA LTD</t>
  </si>
  <si>
    <t>DLF Info City Hyderabad Limited</t>
  </si>
  <si>
    <t>APIIC PHARMA SEZ</t>
  </si>
  <si>
    <t>Mantri Developers Private Limited</t>
  </si>
  <si>
    <t>GMR HYDERABAD AVIATION SEZ LIMITED</t>
  </si>
  <si>
    <t>WIPRO LTD</t>
  </si>
  <si>
    <t>VAXENIC BIOTECH SEZ</t>
  </si>
  <si>
    <t>PHOENIX EMBASSY TECH ZONE  PRIVATE LIMITED, Manikonda</t>
  </si>
  <si>
    <t>DR. REDDYS LABORATORIES LIMITED (DEVUNIPALAVALASA VILLAGE)</t>
  </si>
  <si>
    <t>CCL PRODUCTS (INDIA) LIMITED</t>
  </si>
  <si>
    <t>NSL SEZ (HYD) PVT. LTD (Formerly Topnotch Infrastructue Ltd.)</t>
  </si>
  <si>
    <t>SANOFI HEALTHCARE INDIA PVT LTD</t>
  </si>
  <si>
    <t>Laxmi Infobahn One Private Limited</t>
  </si>
  <si>
    <t>APACHE SEZ DEVELOPMENT INDIA PVT. LTD</t>
  </si>
  <si>
    <t>BSR DEVELOPERS LLP</t>
  </si>
  <si>
    <t>BHARATIYA INTERNATIONAL SEZ LTD</t>
  </si>
  <si>
    <t>LANCO HILLS TECHNOLOGY PARK PVT. LTD.</t>
  </si>
  <si>
    <t>APIIC SEZ FOR AEROSPACE AND PRECISION ENGINEERING INDUSTRIES</t>
  </si>
  <si>
    <t>PHOENIX EMBASSY TECH ZONE  PRIVATE LIMITED, Nanakramguda, 115/35</t>
  </si>
  <si>
    <t>RADIANT CORPORATION PRIVATE LIMITED</t>
  </si>
  <si>
    <t>Tata Consultancy Services Limited</t>
  </si>
  <si>
    <t>DIVIJA COMMERCIAL PROPERTIES PRIVATE LIMITED</t>
  </si>
  <si>
    <t>Serene Properties Private Limited</t>
  </si>
  <si>
    <t>PHOENIX EMBASSY TECH ZONE  PRIVATE LIMITED, NANAKRAMGUDA, 115/35</t>
  </si>
  <si>
    <t>Laxmi Infobhan Private Limited</t>
  </si>
  <si>
    <t>MAS FABRIC PARK(INDIA) PVT. LTD</t>
  </si>
  <si>
    <t>SUSTAIN PROPERTIES PRIVATE LIMITED</t>
  </si>
  <si>
    <t>HCL TECHNOLOGIES LIMITED-SEZ DEVELOPER</t>
  </si>
  <si>
    <t>IFFCO KISAN SEZ, NELLORE DISTRICT</t>
  </si>
  <si>
    <t>Ace urban Hitech City Limited</t>
  </si>
  <si>
    <t>DLF INFO CITY HYDERABAD LIMITED</t>
  </si>
  <si>
    <t>APIIC-KAKINADA</t>
  </si>
  <si>
    <t>M/S. SUNDEW PROPERTIES LIMITED</t>
  </si>
  <si>
    <t>APIIC-WARANGAL</t>
  </si>
  <si>
    <t>WIPRO LTD HYDERABAD</t>
  </si>
  <si>
    <t>TATA CONSULTANCY SERVICES LIMITED</t>
  </si>
  <si>
    <t>J.T. Holdings Private Limited</t>
  </si>
  <si>
    <t>PHOENIX EMBASSY TECH ZONE  PRIVATE LIMITED, MANIKONDA</t>
  </si>
  <si>
    <t>APIIC SEZ for Aerospace and Precision Engineering Industries</t>
  </si>
  <si>
    <t>LAXMI INFOBHAN PRIVATE LIMITED</t>
  </si>
  <si>
    <t>APIIC Pharma SEZ</t>
  </si>
  <si>
    <t>INFOSYS LIMITED</t>
  </si>
  <si>
    <t>APIIC Limited(Naidupeta)</t>
  </si>
  <si>
    <t>-ve</t>
  </si>
  <si>
    <t>INDUS GENE EXPRESSIONS LTD</t>
  </si>
  <si>
    <t>STARGAZE PROPERTIES PRIVATE LIMITED</t>
  </si>
  <si>
    <t>INDU TECHZONE PVT. LTD.</t>
  </si>
  <si>
    <t>DIVIS LABORATORIES LTD</t>
  </si>
  <si>
    <t>Visakhapatnam Special Economic Zone</t>
  </si>
  <si>
    <t>PHOENIX INFOCITY PRIVATE LIMITED</t>
  </si>
  <si>
    <t>APIIC-MADHURAWADA (HILL NO.3)</t>
  </si>
  <si>
    <t>gmr hYDERABAD aVIATION sez lIMITED</t>
  </si>
  <si>
    <t>ANDHRA PRADESH INDUSTRIAL INFRASTRUCTURE CORPORATION LTD. (APIIC) NANAKRAMGUDA</t>
  </si>
  <si>
    <t>Tech Mahindra Ltd (Bahadurpally Village)</t>
  </si>
  <si>
    <t>NSL SEZ (HYD) PVT. LTD (FORMERLY TOPNOTCH INFRASTRUCTUE LTD.)</t>
  </si>
  <si>
    <t>Wipro-Vizag</t>
  </si>
  <si>
    <t>Wipro Ltd Hyderabad</t>
  </si>
  <si>
    <t>M/S APIIC LTD BUILDING PRODUCTS  SEZ , PRAKASAM DISTRICT</t>
  </si>
  <si>
    <t>GAR Corporation Private Limited</t>
  </si>
  <si>
    <t>HETERO INFRASTRUCTURE SEZ LTD</t>
  </si>
  <si>
    <t>BRANDIX  INDIA APPAREL CITY PVT. LTD</t>
  </si>
  <si>
    <t>FAB CITY SPV (INDIA) LIMITED</t>
  </si>
  <si>
    <t>M/S SHANTHA BIOTECHNICS LTD –(SEZ DEVELOPER)</t>
  </si>
  <si>
    <t>Annexure-VI</t>
  </si>
  <si>
    <t xml:space="preserve">  Sectorwise breakup of Employment and Investment from SEZs as on  31st March' 2023 (2022-23)of VSEZ, Duvvada (AP,Chhatisgarh &amp; Telengana)</t>
  </si>
  <si>
    <t>Employment(In numbers)</t>
  </si>
  <si>
    <t>Investment(Rs. in crore)</t>
  </si>
  <si>
    <t>Sl. No.</t>
  </si>
  <si>
    <t>Sector</t>
  </si>
  <si>
    <t xml:space="preserve">Private SEZs </t>
  </si>
  <si>
    <t>VSEZ</t>
  </si>
  <si>
    <t xml:space="preserve">Total </t>
  </si>
  <si>
    <t>Private SEZs</t>
  </si>
  <si>
    <t>Total</t>
  </si>
  <si>
    <t>Biotech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</si>
  <si>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</si>
  <si>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</si>
  <si>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</si>
  <si>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</si>
  <si>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</si>
  <si>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</si>
  <si>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</si>
  <si>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</si>
  <si>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</si>
  <si>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</si>
  <si>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</si>
  <si>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</si>
  <si>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</si>
  <si>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</si>
  <si>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</si>
  <si>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ANDHRA PRADESH &amp;CHHATISGARH                             Annexure-II</t>
  </si>
  <si>
    <t>VISAKHAPATNAM SPECIAL ECONOMIC ZONE, VISAKHAPATNAM</t>
  </si>
  <si>
    <t>(Financial Year 2022-23 (April-March'2023)</t>
  </si>
  <si>
    <t>Remark</t>
  </si>
  <si>
    <t>S.No.</t>
  </si>
  <si>
    <t>Name of the Zone</t>
  </si>
  <si>
    <t>State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</si>
  <si>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</si>
  <si>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</si>
  <si>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</si>
  <si>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</si>
  <si>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</si>
  <si>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</si>
  <si>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>Employment proposed</t>
  </si>
  <si>
    <t xml:space="preserve">Current Employment </t>
  </si>
  <si>
    <t>Men</t>
  </si>
  <si>
    <t xml:space="preserve">Women </t>
  </si>
  <si>
    <t xml:space="preserve">(2) </t>
  </si>
  <si>
    <t xml:space="preserve">(3) </t>
  </si>
  <si>
    <t>(4)</t>
  </si>
  <si>
    <t xml:space="preserve">(5) </t>
  </si>
  <si>
    <t xml:space="preserve">(6) </t>
  </si>
  <si>
    <t xml:space="preserve">(7) </t>
  </si>
  <si>
    <t xml:space="preserve">(8) </t>
  </si>
  <si>
    <t xml:space="preserve">(11) </t>
  </si>
  <si>
    <t xml:space="preserve">(12) </t>
  </si>
  <si>
    <t xml:space="preserve">(13) </t>
  </si>
  <si>
    <t>Divi’s Laboratories Limited, Vskp</t>
  </si>
  <si>
    <t>AP</t>
  </si>
  <si>
    <t>16.05.06</t>
  </si>
  <si>
    <t>Pharmaceuticals</t>
  </si>
  <si>
    <t>141.853 Hec</t>
  </si>
  <si>
    <t>Apache SEZ Development India Private Limited,Nellore</t>
  </si>
  <si>
    <t>08.08.06</t>
  </si>
  <si>
    <t>Footwear</t>
  </si>
  <si>
    <t>Whitefield paper mills Ltd, Kovvur</t>
  </si>
  <si>
    <t>22.12.06</t>
  </si>
  <si>
    <t>Writing and printing paper mill</t>
  </si>
  <si>
    <t>Hetero Infrastructure private Limited, Vskp</t>
  </si>
  <si>
    <t>11.01.07</t>
  </si>
  <si>
    <t>Brandix India Apparel City Private Ltd., Vskp</t>
  </si>
  <si>
    <t>10.04.07</t>
  </si>
  <si>
    <t>textile</t>
  </si>
  <si>
    <t>955.78 Acres</t>
  </si>
  <si>
    <t>APIIC Ltd. (IT/ITES) Madhurwada, Hill NO. 3</t>
  </si>
  <si>
    <t>11.04.07</t>
  </si>
  <si>
    <t>IT/ITES</t>
  </si>
  <si>
    <t>Kakinada SEZ  Limited,Kakinada</t>
  </si>
  <si>
    <t>23.04.07</t>
  </si>
  <si>
    <t>Multi product</t>
  </si>
  <si>
    <r>
      <rPr>
        <b/>
        <sz val="8"/>
        <color indexed="8"/>
        <rFont val="Times New Roman"/>
        <family val="1"/>
      </rPr>
      <t xml:space="preserve">1927.8788  </t>
    </r>
    <r>
      <rPr>
        <sz val="8"/>
        <color indexed="8"/>
        <rFont val="Times New Roman"/>
        <family val="1"/>
      </rPr>
      <t xml:space="preserve">    (2049.3088- 121.43 = 1927.8788).</t>
    </r>
  </si>
  <si>
    <t>Employment Decreased from previous quarter)</t>
  </si>
  <si>
    <t>Ramky Pharma City (India) Pvt. Ltd, Vskp.</t>
  </si>
  <si>
    <t>10.05.07</t>
  </si>
  <si>
    <t>Sricity Pvt. Ltd.,Chittoor</t>
  </si>
  <si>
    <t>20.09.07</t>
  </si>
  <si>
    <t>Multi - Product</t>
  </si>
  <si>
    <t>Mas Fabric Park (India) Pvt. Ltd., Nellore</t>
  </si>
  <si>
    <t>06.11.07</t>
  </si>
  <si>
    <t>Textile and apparel</t>
  </si>
  <si>
    <t>Parry Infrastructure Company Private Limited, Kakinada</t>
  </si>
  <si>
    <t>20.12.07</t>
  </si>
  <si>
    <t>Food Processing</t>
  </si>
  <si>
    <t>M/s. Bharatiya international SEZ Ltd</t>
  </si>
  <si>
    <t>04.05.2009</t>
  </si>
  <si>
    <t>Leather Sector</t>
  </si>
  <si>
    <t>M/s. Pioneer Aluminium Industries Ltd, Makavarapallem Dist, Visakhapatnam</t>
  </si>
  <si>
    <t>5.3.2009 &amp; 5.5.2010</t>
  </si>
  <si>
    <t>Alumina/Aluminium refining, smelting</t>
  </si>
  <si>
    <t>APIIC Building Product SEZ,Ongole</t>
  </si>
  <si>
    <t>8.9.2009</t>
  </si>
  <si>
    <t>Building Products</t>
  </si>
  <si>
    <t>163.522 acres</t>
  </si>
  <si>
    <t>IFFCO Kisan SEZ</t>
  </si>
  <si>
    <t>19.4.2010</t>
  </si>
  <si>
    <t>Multi Product</t>
  </si>
  <si>
    <t>1002.97 Hec</t>
  </si>
  <si>
    <t>Indus GeneExpressions Limited</t>
  </si>
  <si>
    <t>18.03.2011</t>
  </si>
  <si>
    <t>APIIC IT/ITSEZ,Kakinada</t>
  </si>
  <si>
    <t>30.11.2011</t>
  </si>
  <si>
    <t>Employment Decreased from previous quarter 12 )</t>
  </si>
  <si>
    <t>ACE Urban Hitech City Pvt Ltd (earlier  L&amp;T Kesarapalli Village)</t>
  </si>
  <si>
    <t>15.01.07</t>
  </si>
  <si>
    <t>M/s. APIIC Ltd., Naidupeta</t>
  </si>
  <si>
    <t>16.02.2009</t>
  </si>
  <si>
    <t>APSEZ, Atchuthapuram</t>
  </si>
  <si>
    <t>12.04.2007</t>
  </si>
  <si>
    <t>M/s. Dr. Reddy's Laboratories ltd</t>
  </si>
  <si>
    <t>11.11.2009</t>
  </si>
  <si>
    <t>M/s. WiproLimited</t>
  </si>
  <si>
    <t>07.07.2017</t>
  </si>
  <si>
    <t>7889 SQMT  (2.89 Hc)</t>
  </si>
  <si>
    <t>M/s. CCL Products India Ltd.</t>
  </si>
  <si>
    <t>31.03.2017</t>
  </si>
  <si>
    <t>11.879 Hc</t>
  </si>
  <si>
    <t>M/s.  Deccan Fine Chemical SEZ</t>
  </si>
  <si>
    <t>20.03.2018</t>
  </si>
  <si>
    <t>53.2079 Hc</t>
  </si>
  <si>
    <t>M/s. HCL Technologies Limited</t>
  </si>
  <si>
    <t>09.07.2018</t>
  </si>
  <si>
    <t>CHHATISGARH</t>
  </si>
  <si>
    <t>Lanco Solar Pvt.Ltd</t>
  </si>
  <si>
    <t>Chhatisgarh</t>
  </si>
  <si>
    <t>31.01.2011</t>
  </si>
  <si>
    <t>Sector Specific for solar</t>
  </si>
  <si>
    <t>101.282 Hec</t>
  </si>
  <si>
    <t>REPORT FOR THE QUARTER ENDING 31.3.2023 RESPECT OF IT/ITES SEZs IN AND AROUND HYDERABAD</t>
  </si>
  <si>
    <t>Employment in SEZs notified under SEZ Act, 2005 as on 31.3.2023</t>
  </si>
  <si>
    <t>Annexure-II</t>
  </si>
  <si>
    <t>S.No</t>
  </si>
  <si>
    <t xml:space="preserve">State </t>
  </si>
  <si>
    <t>Product/ Type</t>
  </si>
  <si>
    <t>Telangana</t>
  </si>
  <si>
    <t>TSIIC (NANAKRAMGUDA)</t>
  </si>
  <si>
    <t>Tata Consultancy Services Ltd., (formerly CMC Ltd.,)</t>
  </si>
  <si>
    <t>05.12.2006</t>
  </si>
  <si>
    <t>IT / ITES</t>
  </si>
  <si>
    <t>46.315 acres</t>
  </si>
  <si>
    <t>DIVYASREE NSL INFRASTRUCTURE PVT LTD SEZ</t>
  </si>
  <si>
    <t>18/5/2007</t>
  </si>
  <si>
    <t>26 Acres</t>
  </si>
  <si>
    <t>DLFCommercial Developers Ltd, SEZ</t>
  </si>
  <si>
    <t>19.05.2008</t>
  </si>
  <si>
    <t>374642 Sq mtrs</t>
  </si>
  <si>
    <t xml:space="preserve">Indu Techzone SEZ </t>
  </si>
  <si>
    <t>10.04.2007</t>
  </si>
  <si>
    <t>60.7 Hectares</t>
  </si>
  <si>
    <t>INFOSYS TECHNOLOGIES , Pocharam</t>
  </si>
  <si>
    <t>25-06-2008</t>
  </si>
  <si>
    <t>447.33 Acres</t>
  </si>
  <si>
    <t>Phoenix Infocity Pvt.Ltd. Madhapur</t>
  </si>
  <si>
    <t>10 Hc</t>
  </si>
  <si>
    <t>LANCO HILLS TECHNOLOGY PARK PVT LTD</t>
  </si>
  <si>
    <t>4.10.2007</t>
  </si>
  <si>
    <t>MAYTAS HILL COUNTY SEZ PVT LTD</t>
  </si>
  <si>
    <t>13.06.07</t>
  </si>
  <si>
    <t xml:space="preserve">MAYTAS ENTERPRISES SEZ PVT LTD </t>
  </si>
  <si>
    <t>13.06.7</t>
  </si>
  <si>
    <t>15.96(Hec)</t>
  </si>
  <si>
    <t xml:space="preserve">J T HOLDINGS PVT LTD </t>
  </si>
  <si>
    <t>18.05.2007</t>
  </si>
  <si>
    <t>STARGAZE PROPERTIES PVT.LTD</t>
  </si>
  <si>
    <t>01.06.2007</t>
  </si>
  <si>
    <t xml:space="preserve">IT / ITES </t>
  </si>
  <si>
    <t>MINDSPACE BUSINESS PARKS PVT LTD-Earlier known as Serene Properties Pvt Ltd</t>
  </si>
  <si>
    <t xml:space="preserve">IT/ITES </t>
  </si>
  <si>
    <t>26.895 (H)</t>
  </si>
  <si>
    <t xml:space="preserve">SUNDEW PROPERTIES PVT LTD </t>
  </si>
  <si>
    <t>16.10.2006</t>
  </si>
  <si>
    <t>16.29 *Hectares</t>
  </si>
  <si>
    <t>NSL SEZ (HYDERABAD) (P) LTD</t>
  </si>
  <si>
    <t>14.5 (H)</t>
  </si>
  <si>
    <t>Tech Mahindra Limited, Madhapur</t>
  </si>
  <si>
    <t>12 hec</t>
  </si>
  <si>
    <t xml:space="preserve">Tech Mahindra Limited Bahadurpally Village, </t>
  </si>
  <si>
    <t>10.5 hec</t>
  </si>
  <si>
    <t>WIPRO LTD, GOPANNAPALLI</t>
  </si>
  <si>
    <t>40.46 Heacters</t>
  </si>
  <si>
    <t>WIPRO LTD, MANIKONDA</t>
  </si>
  <si>
    <t>6.47 Hectares</t>
  </si>
  <si>
    <t xml:space="preserve">TCSL  Ltd., ADIBATLA </t>
  </si>
  <si>
    <t>05.02.2009</t>
  </si>
  <si>
    <t>75 acres</t>
  </si>
  <si>
    <t>CTS India Pvt. Ltd. ADIBATLA</t>
  </si>
  <si>
    <t>09.06.2008</t>
  </si>
  <si>
    <t>Mantri Developers, Nanakramguda</t>
  </si>
  <si>
    <t>23/12/2015</t>
  </si>
  <si>
    <t>1166409 Sq Ft</t>
  </si>
  <si>
    <t xml:space="preserve">DIVIJA COMMERCIAL PROPERTIES PRIVATE LIMITED (formerly Aqua Space Developers Pvt Ltd.,) </t>
  </si>
  <si>
    <t>31/03/2016</t>
  </si>
  <si>
    <t>1.85 Hectares</t>
  </si>
  <si>
    <t xml:space="preserve">TSIIC, Warangal </t>
  </si>
  <si>
    <t>5 Acrs</t>
  </si>
  <si>
    <t>Laxmi Infobahn P Ltd</t>
  </si>
  <si>
    <t>5.475 Acrs</t>
  </si>
  <si>
    <t xml:space="preserve">Sanghi SEZ Private Limited, </t>
  </si>
  <si>
    <t>12.12.2006</t>
  </si>
  <si>
    <t>Emaar Hills Township Private Limited, Manikonda Village,</t>
  </si>
  <si>
    <t>10.4.2007/ 19.5.2010</t>
  </si>
  <si>
    <t xml:space="preserve">Brahmani Infratech Private Limited, </t>
  </si>
  <si>
    <t>14.4.2007</t>
  </si>
  <si>
    <t>Rudradev Infopark Pvt. Ltd.</t>
  </si>
  <si>
    <t>28.5.2007</t>
  </si>
  <si>
    <t xml:space="preserve">Information Technology and Communication Department (IT and C), Government of Andhra Pradesh through Hyderabad Urban Development Authority (HUDA), </t>
  </si>
  <si>
    <t>13.6.2007</t>
  </si>
  <si>
    <t>Genpact India Business Processing Private Limited,</t>
  </si>
  <si>
    <t>26.5.2008</t>
  </si>
  <si>
    <t xml:space="preserve">Cognizant Technology Solutions India Pvt. Ltd, </t>
  </si>
  <si>
    <t>10.11.2016</t>
  </si>
  <si>
    <t>Phoenix Tech Zone P Ltd, Sy.No.115/35</t>
  </si>
  <si>
    <t>17.3.2017</t>
  </si>
  <si>
    <t>Phoenix Tech Zone P Ltd, Sy.No. 203 P</t>
  </si>
  <si>
    <t>22.2.2017 &amp; 4.7.2017</t>
  </si>
  <si>
    <t>Phoenix Tech Zone P Ltd, Sy.No. 122 P</t>
  </si>
  <si>
    <t>07.12.2016</t>
  </si>
  <si>
    <t>GAR Corporation P Ltd, Sy No.89</t>
  </si>
  <si>
    <t>27.1.2017</t>
  </si>
  <si>
    <t>2.429 Hectares</t>
  </si>
  <si>
    <t>GAR Corporation P Ltd, 21-24</t>
  </si>
  <si>
    <t>Phoenix Ventures P Ltd</t>
  </si>
  <si>
    <t xml:space="preserve">BSR Builders LLP, </t>
  </si>
  <si>
    <t>31.3.2017</t>
  </si>
  <si>
    <t xml:space="preserve">Phoenix Living Spaces P Ltd, </t>
  </si>
  <si>
    <t>5.7.2017</t>
  </si>
  <si>
    <t xml:space="preserve">Phoenix Spaces P Ltd, </t>
  </si>
  <si>
    <t>19.6.2017</t>
  </si>
  <si>
    <t xml:space="preserve">Phoenix IT City P Ltd, </t>
  </si>
  <si>
    <t>Sustain Properties P Ltd</t>
  </si>
  <si>
    <t xml:space="preserve">M/s. TSIIC Ltd, Shameerpet </t>
  </si>
  <si>
    <t>20.10.2009</t>
  </si>
  <si>
    <t>Biotechnology</t>
  </si>
  <si>
    <t>M/s. Sanofi Healthcare India P Ltd</t>
  </si>
  <si>
    <t>13.08.2010</t>
  </si>
  <si>
    <t>M/s. GMR SEZ</t>
  </si>
  <si>
    <t>SEZ in an Existing Airport</t>
  </si>
  <si>
    <t>M/s. Fab City</t>
  </si>
  <si>
    <t>15.01.2007</t>
  </si>
  <si>
    <t>Semiconductors</t>
  </si>
  <si>
    <t>M/s. TSIIC Ltd, Adibatla</t>
  </si>
  <si>
    <t>24.12.2008</t>
  </si>
  <si>
    <t>Precision Engg</t>
  </si>
  <si>
    <t>M/s. Radiant SEZ</t>
  </si>
  <si>
    <t>20.06.2013</t>
  </si>
  <si>
    <t>Electronic Hardware</t>
  </si>
  <si>
    <t>M/s. Hyd Gems SEZ</t>
  </si>
  <si>
    <t>14.08.2006</t>
  </si>
  <si>
    <t>Gems &amp; Jewellery</t>
  </si>
  <si>
    <t>M/s. TSIIC Ltd, Jedcherla</t>
  </si>
  <si>
    <t>13.06.2007</t>
  </si>
  <si>
    <t>Pharma</t>
  </si>
  <si>
    <t>M/s. Vaxenic India P Ltd</t>
  </si>
  <si>
    <t>Biotech and Biopharma</t>
  </si>
  <si>
    <t>TSIIC Ltd, Karakpatla</t>
  </si>
  <si>
    <t>25.7.2007</t>
  </si>
  <si>
    <t>Parsvnath Infra Ltd, Karakapatla</t>
  </si>
  <si>
    <t>20.12.2011</t>
  </si>
  <si>
    <t>Divis Laboratories Ltd</t>
  </si>
  <si>
    <t>27.2.2019</t>
  </si>
  <si>
    <t>50.946 Ha</t>
  </si>
  <si>
    <t>Grand Total</t>
  </si>
  <si>
    <r>
      <t xml:space="preserve">VISAKHAPATNAM SPECIAL ECONOMIC ZONE, VISAKHAPATNAM    </t>
    </r>
    <r>
      <rPr>
        <sz val="9"/>
        <rFont val="Times New Roman"/>
        <family val="1"/>
      </rPr>
      <t xml:space="preserve"> (ANDHRA PRADESH &amp; CHHATISGARH) </t>
    </r>
  </si>
  <si>
    <t>Annexure-III</t>
  </si>
  <si>
    <r>
      <t xml:space="preserve"> </t>
    </r>
    <r>
      <rPr>
        <b/>
        <u/>
        <sz val="9"/>
        <rFont val="Times New Roman"/>
        <family val="1"/>
      </rPr>
      <t>Investment proposed and made in SEZs notified under SEZ Act As on 31.03.2023</t>
    </r>
  </si>
  <si>
    <t>2022-23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</si>
  <si>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</si>
  <si>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</si>
  <si>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</si>
  <si>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</si>
  <si>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</si>
  <si>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</si>
  <si>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</si>
  <si>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Total Investment (incl. FDI) made upto 31.03.2017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</si>
  <si>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</si>
  <si>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</si>
  <si>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</si>
  <si>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</si>
  <si>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</si>
  <si>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</si>
  <si>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</si>
  <si>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(1) </t>
  </si>
  <si>
    <t xml:space="preserve">(4) </t>
  </si>
  <si>
    <t xml:space="preserve">(9) </t>
  </si>
  <si>
    <t xml:space="preserve">(10) </t>
  </si>
  <si>
    <t xml:space="preserve">(14) </t>
  </si>
  <si>
    <t xml:space="preserve">(Total of CoL. 8.9.10, 13 , 14 ) </t>
  </si>
  <si>
    <t>Investment figure decreased to 18 crores hence earlier quarter report furnished</t>
  </si>
  <si>
    <t>955.78AC</t>
  </si>
  <si>
    <t>APIIC Ltd. (IT/ITES) Madhurwada (Hill No 03)</t>
  </si>
  <si>
    <t>Kakinada SEZ Private Limited,Kakinada</t>
  </si>
  <si>
    <t>M/s. M/s. Pioneer Aluminium Industries Ltd, Makavarapallem Dist, Visakhapatnam</t>
  </si>
  <si>
    <t>5.5.2009</t>
  </si>
  <si>
    <t>1867.054 Acres</t>
  </si>
  <si>
    <t>163.522 Acres</t>
  </si>
  <si>
    <t>28.3 Acres</t>
  </si>
  <si>
    <t>APIIC IT/ITSEZ,Kakinda</t>
  </si>
  <si>
    <t>M/s Ace Urban Hitech City Pvt LTd (earlier name :L&amp;T, Keesarapalli)</t>
  </si>
  <si>
    <t>12.04.07</t>
  </si>
  <si>
    <t>M/s. Wipro Limited</t>
  </si>
  <si>
    <t>7889 SQMT</t>
  </si>
  <si>
    <t>53.21 Hc</t>
  </si>
  <si>
    <t>10.43 Hc</t>
  </si>
  <si>
    <t>SemiConductors</t>
  </si>
  <si>
    <t>REPORT FOR THE MONTH OF 31.12.2022 IN RESPECT OF IT/ITES SEZs IN AND AROUND HYDERABAD</t>
  </si>
  <si>
    <r>
      <t xml:space="preserve"> </t>
    </r>
    <r>
      <rPr>
        <b/>
        <u/>
        <sz val="12"/>
        <rFont val="Arial"/>
        <family val="2"/>
      </rPr>
      <t>Investment proposed and made in SEZs notified under SEZ Act as on 31.3.2023</t>
    </r>
  </si>
  <si>
    <t>No.</t>
  </si>
  <si>
    <t>Inv. proposed           (excl. FDI)</t>
  </si>
  <si>
    <t>Total Investment (incl. FDI) made upto 31.3.2023</t>
  </si>
  <si>
    <r>
      <t xml:space="preserve">(Total of CoL. </t>
    </r>
    <r>
      <rPr>
        <b/>
        <sz val="7"/>
        <rFont val="Arial"/>
        <family val="2"/>
      </rPr>
      <t>8.9.10, 13 , 14</t>
    </r>
    <r>
      <rPr>
        <b/>
        <sz val="8"/>
        <rFont val="Arial"/>
        <family val="2"/>
      </rPr>
      <t xml:space="preserve"> ) </t>
    </r>
  </si>
  <si>
    <t>7.05.2017</t>
  </si>
  <si>
    <t>46.315 Acre</t>
  </si>
  <si>
    <t>26 acres</t>
  </si>
  <si>
    <t xml:space="preserve">DIVYASREE NSL INFRASTRUCTURE PVT LTD SEZ </t>
  </si>
  <si>
    <t>DLF COMMERCIAL DEVELOPERS LTD, SEZ.</t>
  </si>
  <si>
    <t>26.04.2017</t>
  </si>
  <si>
    <t>26.22 Acres</t>
  </si>
  <si>
    <t>INDU TECHZONE</t>
  </si>
  <si>
    <t xml:space="preserve">INFOSYS TECHNOLOGIES, Pocharam </t>
  </si>
  <si>
    <t>1810300 Sq mt</t>
  </si>
  <si>
    <t>12.43 Hec</t>
  </si>
  <si>
    <t>15.96( Hec)</t>
  </si>
  <si>
    <t>34431 Sq ft</t>
  </si>
  <si>
    <t xml:space="preserve">STARGAZE PROPERTIES LTD </t>
  </si>
  <si>
    <t>68.96 Hectares</t>
  </si>
  <si>
    <t>26.895 Hectares</t>
  </si>
  <si>
    <t>16.29 hectares</t>
  </si>
  <si>
    <t>NSL SEZ (HYDERABAD) Private Ltd.</t>
  </si>
  <si>
    <t>14.5 Hectars</t>
  </si>
  <si>
    <t xml:space="preserve">Tech Mahindra Limited, Bahadurpally Village, </t>
  </si>
  <si>
    <t>94056.47 Sq.M</t>
  </si>
  <si>
    <t>01.08.2006</t>
  </si>
  <si>
    <t>110110.9 Sqm</t>
  </si>
  <si>
    <t xml:space="preserve">TCS  Ltd., ADIBATLA </t>
  </si>
  <si>
    <t>DIVIJA COMMERCIAL PROPERTIES PRIVATE LIMITED (formerly Aqua Space Developers Pvt Ltd.,)</t>
  </si>
  <si>
    <t xml:space="preserve">TSIIC, Warangal,      </t>
  </si>
  <si>
    <t>Laxmi Infobahn P Ltd 107 P</t>
  </si>
  <si>
    <t>Sanofi Healthcare India P Ltd</t>
  </si>
  <si>
    <t>10.12 Ha</t>
  </si>
  <si>
    <t>TSIIC Ltd, Shameerpet</t>
  </si>
  <si>
    <t>20 Acres</t>
  </si>
  <si>
    <t>GMR SEZ</t>
  </si>
  <si>
    <t>Existing Air</t>
  </si>
  <si>
    <t>Fab City</t>
  </si>
  <si>
    <t>TSIIC Ltd, Adibatla</t>
  </si>
  <si>
    <t>Radiant SEZ</t>
  </si>
  <si>
    <t>20.6.2013</t>
  </si>
  <si>
    <t>Hyd Gems SEZ</t>
  </si>
  <si>
    <t>TSIIC Ltd, Jedcherla</t>
  </si>
  <si>
    <t>191.64 Ha</t>
  </si>
  <si>
    <t>Vaxenic India P Ltd</t>
  </si>
  <si>
    <t>17.03.2017</t>
  </si>
  <si>
    <t>Biotech etc</t>
  </si>
  <si>
    <t>11.473 Ha</t>
  </si>
  <si>
    <t>27.02.2019</t>
  </si>
  <si>
    <t>VISAKHAPATNAM SEPCIAL ECONOMIC ZONE, DUVVADA,VISAKHAPATNAM(CENTRAL GOVT.SEZ)</t>
  </si>
  <si>
    <t>EMPLOYMENT IN VSEZ AS ON 31.03.2023</t>
  </si>
  <si>
    <t>Zone</t>
  </si>
  <si>
    <t>Date of commencement of operation</t>
  </si>
  <si>
    <t xml:space="preserve">Men </t>
  </si>
  <si>
    <t>(1)</t>
  </si>
  <si>
    <t>(2)</t>
  </si>
  <si>
    <t>(3)</t>
  </si>
  <si>
    <t>(5)</t>
  </si>
  <si>
    <t>(6)</t>
  </si>
  <si>
    <t>Annex. III</t>
  </si>
  <si>
    <t>Investment in Govt./State Govt/Private SEZs established prior to SEZ Act (As on 31.03.2023)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</si>
  <si>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</si>
  <si>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</si>
  <si>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</si>
  <si>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</si>
  <si>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</si>
  <si>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</si>
  <si>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(Total of Col.3, 4 &amp; 6) </t>
  </si>
  <si>
    <t xml:space="preserve"> Vishakhapatnam SEZ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</si>
</sst>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64" formatCode="&quot;₹&quot;\ #,##0"/>
    <numFmt numFmtId="165" formatCode="[$$-409]#,##0"/>
    <numFmt numFmtId="166" formatCode="\+0%;\-0%;0"/>
    <numFmt numFmtId="167" formatCode="_(* #,##0.00_);_(* \(#,##0.00\);_(* &quot;-&quot;??_);_(@_)"/>
    <numFmt numFmtId="168" formatCode="#,##0_ ;\-#,##0\ "/>
    <numFmt numFmtId="169" formatCode="_ * #,##0_ ;_ * \-#,##0_ ;_ * &quot;-&quot;??_ ;_ @_ "/>
    <numFmt numFmtId="170" formatCode="[$-409]d\-mmm\-yy;@"/>
    <numFmt numFmtId="171" formatCode="0.00_);\(0.00\)"/>
    <numFmt numFmtId="172" formatCode="_(* #,##0_);_(* \(#,##0\);_(* &quot;-&quot;??_);_(@_)"/>
    <numFmt numFmtId="173" formatCode="0.0"/>
    <numFmt numFmtId="174" formatCode="0.00;[Red]0.00"/>
    <numFmt numFmtId="175" formatCode="0_);\(0\)"/>
    <numFmt numFmtId="176" formatCode="&quot;On&quot;;&quot;On&quot;;&quot;Off&quot;"/>
    <numFmt numFmtId="177" formatCode="0.0000"/>
    <numFmt numFmtId="178" formatCode="0.000"/>
    <numFmt numFmtId="179" formatCode="#,##0.00;[Red]#,##0.00"/>
  </numFmts>
  <fonts count="73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Calibri"/>
      <family val="2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color rgb="FFFF0000"/>
      <name val="Calibri"/>
      <family val="2"/>
    </font>
    <font>
      <sz val="16"/>
      <color rgb="FFFF0000"/>
      <name val="Calibri"/>
      <family val="2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b/>
      <sz val="11"/>
      <name val="Times New Roman"/>
      <family val="1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  <font>
      <sz val="11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Times New Roman"/>
      <family val="1"/>
    </font>
    <font>
      <sz val="9"/>
      <name val="Calibri"/>
      <family val="2"/>
    </font>
    <font>
      <sz val="12"/>
      <name val="Calibri"/>
      <family val="2"/>
    </font>
    <font>
      <sz val="9"/>
      <name val="Arial"/>
      <family val="2"/>
    </font>
    <font>
      <sz val="9"/>
      <color theme="1"/>
      <name val="Verdana"/>
      <family val="2"/>
    </font>
    <font>
      <b/>
      <sz val="9"/>
      <color indexed="8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0" fontId="25" fillId="0" borderId="0"/>
    <xf numFmtId="169" fontId="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5" fillId="0" borderId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3">
    <xf numFmtId="0" fontId="0" fillId="0" borderId="0" xfId="0"/>
    <xf numFmtId="0" fontId="1" fillId="2" borderId="1" xfId="0" applyFont="1" applyFill="1" applyBorder="1" applyAlignment="1">
      <alignment horizontal="left" indent="33"/>
    </xf>
    <xf numFmtId="0" fontId="0" fillId="2" borderId="2" xfId="0" applyFill="1" applyBorder="1" applyAlignment="1">
      <alignment horizontal="left" indent="20"/>
    </xf>
    <xf numFmtId="0" fontId="0" fillId="2" borderId="3" xfId="0" applyFill="1" applyBorder="1" applyAlignment="1">
      <alignment horizontal="left" indent="20"/>
    </xf>
    <xf numFmtId="0" fontId="1" fillId="2" borderId="1" xfId="0" applyFont="1" applyFill="1" applyBorder="1" applyAlignment="1">
      <alignment horizontal="left" indent="20"/>
    </xf>
    <xf numFmtId="0" fontId="2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indent="4"/>
    </xf>
    <xf numFmtId="0" fontId="1" fillId="4" borderId="7" xfId="0" applyFont="1" applyFill="1" applyBorder="1" applyAlignment="1">
      <alignment horizontal="left" indent="4"/>
    </xf>
    <xf numFmtId="0" fontId="1" fillId="4" borderId="4" xfId="0" applyFont="1" applyFill="1" applyBorder="1" applyAlignment="1">
      <alignment horizontal="left" indent="4"/>
    </xf>
    <xf numFmtId="0" fontId="2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indent="4"/>
    </xf>
    <xf numFmtId="0" fontId="1" fillId="4" borderId="3" xfId="0" applyFont="1" applyFill="1" applyBorder="1" applyAlignment="1">
      <alignment horizontal="left" indent="4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9" xfId="0" applyBorder="1"/>
    <xf numFmtId="164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9" xfId="0" applyFont="1" applyBorder="1" applyAlignment="1">
      <alignment vertical="top"/>
    </xf>
    <xf numFmtId="0" fontId="9" fillId="0" borderId="0" xfId="0" applyFont="1"/>
    <xf numFmtId="0" fontId="8" fillId="5" borderId="9" xfId="0" applyFont="1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/>
    </xf>
    <xf numFmtId="0" fontId="13" fillId="5" borderId="9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5" borderId="9" xfId="1" applyNumberFormat="1" applyFont="1" applyFill="1" applyBorder="1" applyAlignment="1">
      <alignment vertical="top"/>
    </xf>
    <xf numFmtId="2" fontId="8" fillId="0" borderId="0" xfId="0" applyNumberFormat="1" applyFont="1" applyAlignment="1">
      <alignment vertical="top"/>
    </xf>
    <xf numFmtId="2" fontId="8" fillId="5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3" fillId="0" borderId="9" xfId="0" applyFont="1" applyBorder="1" applyAlignment="1">
      <alignment vertical="top" wrapText="1"/>
    </xf>
    <xf numFmtId="0" fontId="12" fillId="5" borderId="9" xfId="0" applyFont="1" applyFill="1" applyBorder="1" applyAlignment="1">
      <alignment vertical="top"/>
    </xf>
    <xf numFmtId="0" fontId="12" fillId="5" borderId="9" xfId="0" applyFont="1" applyFill="1" applyBorder="1" applyAlignment="1">
      <alignment vertical="top" wrapText="1"/>
    </xf>
    <xf numFmtId="0" fontId="11" fillId="0" borderId="9" xfId="0" applyFont="1" applyBorder="1" applyAlignment="1">
      <alignment vertical="top"/>
    </xf>
    <xf numFmtId="0" fontId="11" fillId="5" borderId="9" xfId="1" applyNumberFormat="1" applyFont="1" applyFill="1" applyBorder="1" applyAlignment="1">
      <alignment vertical="top"/>
    </xf>
    <xf numFmtId="2" fontId="11" fillId="0" borderId="9" xfId="0" applyNumberFormat="1" applyFont="1" applyFill="1" applyBorder="1" applyAlignment="1">
      <alignment vertical="top"/>
    </xf>
    <xf numFmtId="2" fontId="12" fillId="5" borderId="9" xfId="1" applyNumberFormat="1" applyFont="1" applyFill="1" applyBorder="1" applyAlignment="1">
      <alignment vertical="top"/>
    </xf>
    <xf numFmtId="2" fontId="11" fillId="5" borderId="9" xfId="1" applyNumberFormat="1" applyFont="1" applyFill="1" applyBorder="1" applyAlignment="1">
      <alignment vertical="top"/>
    </xf>
    <xf numFmtId="0" fontId="9" fillId="0" borderId="10" xfId="0" applyFont="1" applyBorder="1"/>
    <xf numFmtId="0" fontId="9" fillId="0" borderId="0" xfId="0" applyFont="1" applyBorder="1"/>
    <xf numFmtId="0" fontId="0" fillId="5" borderId="0" xfId="0" applyFill="1"/>
    <xf numFmtId="0" fontId="0" fillId="5" borderId="11" xfId="0" applyFill="1" applyBorder="1"/>
    <xf numFmtId="0" fontId="0" fillId="5" borderId="9" xfId="0" applyFill="1" applyBorder="1"/>
    <xf numFmtId="0" fontId="16" fillId="5" borderId="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vertical="top"/>
    </xf>
    <xf numFmtId="0" fontId="16" fillId="5" borderId="9" xfId="0" applyFont="1" applyFill="1" applyBorder="1" applyAlignment="1">
      <alignment horizontal="center" vertical="top"/>
    </xf>
    <xf numFmtId="0" fontId="16" fillId="5" borderId="12" xfId="0" applyFont="1" applyFill="1" applyBorder="1" applyAlignment="1">
      <alignment horizontal="right" vertical="top"/>
    </xf>
    <xf numFmtId="0" fontId="16" fillId="5" borderId="9" xfId="0" applyFont="1" applyFill="1" applyBorder="1" applyAlignment="1">
      <alignment horizontal="right" vertical="top"/>
    </xf>
    <xf numFmtId="0" fontId="17" fillId="5" borderId="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vertical="top" wrapText="1"/>
    </xf>
    <xf numFmtId="0" fontId="17" fillId="5" borderId="9" xfId="0" applyFont="1" applyFill="1" applyBorder="1" applyAlignment="1">
      <alignment horizontal="center" vertical="top" wrapText="1"/>
    </xf>
    <xf numFmtId="0" fontId="17" fillId="5" borderId="12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left" vertical="top"/>
    </xf>
    <xf numFmtId="0" fontId="17" fillId="5" borderId="9" xfId="0" applyFont="1" applyFill="1" applyBorder="1" applyAlignment="1">
      <alignment vertical="top"/>
    </xf>
    <xf numFmtId="0" fontId="17" fillId="5" borderId="9" xfId="0" applyFont="1" applyFill="1" applyBorder="1" applyAlignment="1">
      <alignment horizontal="center" vertical="top"/>
    </xf>
    <xf numFmtId="0" fontId="17" fillId="5" borderId="12" xfId="0" applyFont="1" applyFill="1" applyBorder="1" applyAlignment="1">
      <alignment vertical="top"/>
    </xf>
    <xf numFmtId="0" fontId="17" fillId="5" borderId="9" xfId="0" quotePrefix="1" applyFont="1" applyFill="1" applyBorder="1" applyAlignment="1">
      <alignment horizontal="left" vertical="top" wrapText="1"/>
    </xf>
    <xf numFmtId="0" fontId="17" fillId="5" borderId="9" xfId="0" quotePrefix="1" applyFont="1" applyFill="1" applyBorder="1" applyAlignment="1">
      <alignment horizontal="center" vertical="top" wrapText="1"/>
    </xf>
    <xf numFmtId="0" fontId="17" fillId="5" borderId="9" xfId="0" quotePrefix="1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center" vertical="top"/>
    </xf>
    <xf numFmtId="0" fontId="18" fillId="5" borderId="9" xfId="0" applyFont="1" applyFill="1" applyBorder="1" applyAlignment="1">
      <alignment horizontal="right" vertical="top"/>
    </xf>
    <xf numFmtId="0" fontId="18" fillId="5" borderId="12" xfId="0" applyFont="1" applyFill="1" applyBorder="1" applyAlignment="1">
      <alignment horizontal="right" vertical="top"/>
    </xf>
    <xf numFmtId="0" fontId="17" fillId="5" borderId="9" xfId="0" applyFont="1" applyFill="1" applyBorder="1" applyAlignment="1">
      <alignment horizontal="right" vertical="top"/>
    </xf>
    <xf numFmtId="0" fontId="17" fillId="5" borderId="12" xfId="0" applyFont="1" applyFill="1" applyBorder="1" applyAlignment="1">
      <alignment horizontal="right" vertical="top"/>
    </xf>
    <xf numFmtId="3" fontId="17" fillId="5" borderId="9" xfId="0" applyNumberFormat="1" applyFont="1" applyFill="1" applyBorder="1" applyAlignment="1">
      <alignment horizontal="right" vertical="top"/>
    </xf>
    <xf numFmtId="0" fontId="19" fillId="5" borderId="9" xfId="0" quotePrefix="1" applyFont="1" applyFill="1" applyBorder="1" applyAlignment="1">
      <alignment horizontal="right" vertical="top"/>
    </xf>
    <xf numFmtId="0" fontId="19" fillId="5" borderId="12" xfId="0" quotePrefix="1" applyFont="1" applyFill="1" applyBorder="1" applyAlignment="1">
      <alignment horizontal="right" vertical="top"/>
    </xf>
    <xf numFmtId="0" fontId="17" fillId="5" borderId="9" xfId="0" quotePrefix="1" applyFont="1" applyFill="1" applyBorder="1" applyAlignment="1">
      <alignment horizontal="right" vertical="top" wrapText="1"/>
    </xf>
    <xf numFmtId="0" fontId="17" fillId="5" borderId="12" xfId="0" quotePrefix="1" applyFont="1" applyFill="1" applyBorder="1" applyAlignment="1">
      <alignment horizontal="right" vertical="top" wrapText="1"/>
    </xf>
    <xf numFmtId="168" fontId="17" fillId="5" borderId="9" xfId="2" quotePrefix="1" applyNumberFormat="1" applyFont="1" applyFill="1" applyBorder="1" applyAlignment="1">
      <alignment horizontal="right" vertical="top" wrapText="1"/>
    </xf>
    <xf numFmtId="0" fontId="21" fillId="5" borderId="11" xfId="0" applyFont="1" applyFill="1" applyBorder="1"/>
    <xf numFmtId="0" fontId="21" fillId="5" borderId="9" xfId="0" applyFont="1" applyFill="1" applyBorder="1"/>
    <xf numFmtId="0" fontId="22" fillId="5" borderId="9" xfId="0" applyFont="1" applyFill="1" applyBorder="1" applyAlignment="1">
      <alignment horizontal="justify"/>
    </xf>
    <xf numFmtId="0" fontId="21" fillId="5" borderId="11" xfId="0" applyFont="1" applyFill="1" applyBorder="1" applyAlignment="1">
      <alignment wrapText="1"/>
    </xf>
    <xf numFmtId="14" fontId="17" fillId="5" borderId="9" xfId="0" applyNumberFormat="1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justify" vertical="top" wrapText="1"/>
    </xf>
    <xf numFmtId="0" fontId="17" fillId="5" borderId="9" xfId="0" applyFont="1" applyFill="1" applyBorder="1" applyAlignment="1">
      <alignment horizontal="right" vertical="top" wrapText="1"/>
    </xf>
    <xf numFmtId="0" fontId="17" fillId="5" borderId="12" xfId="0" applyFont="1" applyFill="1" applyBorder="1" applyAlignment="1">
      <alignment horizontal="right" vertical="top" wrapText="1"/>
    </xf>
    <xf numFmtId="169" fontId="17" fillId="5" borderId="9" xfId="2" applyNumberFormat="1" applyFont="1" applyFill="1" applyBorder="1" applyAlignment="1">
      <alignment horizontal="right" vertical="top"/>
    </xf>
    <xf numFmtId="169" fontId="17" fillId="5" borderId="12" xfId="2" applyNumberFormat="1" applyFont="1" applyFill="1" applyBorder="1" applyAlignment="1">
      <alignment horizontal="right" vertical="top"/>
    </xf>
    <xf numFmtId="1" fontId="17" fillId="5" borderId="12" xfId="0" applyNumberFormat="1" applyFont="1" applyFill="1" applyBorder="1" applyAlignment="1">
      <alignment horizontal="right" vertical="top" wrapText="1"/>
    </xf>
    <xf numFmtId="0" fontId="17" fillId="5" borderId="12" xfId="0" quotePrefix="1" applyFont="1" applyFill="1" applyBorder="1" applyAlignment="1">
      <alignment horizontal="right" vertical="top"/>
    </xf>
    <xf numFmtId="0" fontId="25" fillId="5" borderId="9" xfId="0" applyFont="1" applyFill="1" applyBorder="1" applyAlignment="1">
      <alignment horizontal="center" vertical="top" wrapText="1"/>
    </xf>
    <xf numFmtId="3" fontId="25" fillId="5" borderId="9" xfId="0" applyNumberFormat="1" applyFont="1" applyFill="1" applyBorder="1" applyAlignment="1">
      <alignment horizontal="right" vertical="top" wrapText="1"/>
    </xf>
    <xf numFmtId="3" fontId="25" fillId="5" borderId="12" xfId="0" applyNumberFormat="1" applyFont="1" applyFill="1" applyBorder="1" applyAlignment="1">
      <alignment horizontal="right" vertical="top"/>
    </xf>
    <xf numFmtId="0" fontId="25" fillId="5" borderId="9" xfId="0" applyFont="1" applyFill="1" applyBorder="1" applyAlignment="1">
      <alignment horizontal="right" vertical="top" wrapText="1"/>
    </xf>
    <xf numFmtId="0" fontId="25" fillId="5" borderId="9" xfId="0" applyFont="1" applyFill="1" applyBorder="1" applyAlignment="1">
      <alignment horizontal="right" vertical="top"/>
    </xf>
    <xf numFmtId="0" fontId="0" fillId="5" borderId="11" xfId="0" applyFill="1" applyBorder="1" applyAlignment="1">
      <alignment wrapText="1"/>
    </xf>
    <xf numFmtId="0" fontId="26" fillId="5" borderId="9" xfId="3" applyFont="1" applyFill="1" applyBorder="1" applyAlignment="1">
      <alignment horizontal="justify" vertical="top" wrapText="1"/>
    </xf>
    <xf numFmtId="0" fontId="17" fillId="5" borderId="9" xfId="3" applyFont="1" applyFill="1" applyBorder="1" applyAlignment="1">
      <alignment horizontal="center" vertical="top" wrapText="1"/>
    </xf>
    <xf numFmtId="0" fontId="27" fillId="5" borderId="11" xfId="0" applyFont="1" applyFill="1" applyBorder="1" applyAlignment="1">
      <alignment wrapText="1"/>
    </xf>
    <xf numFmtId="0" fontId="17" fillId="5" borderId="9" xfId="3" applyFont="1" applyFill="1" applyBorder="1" applyAlignment="1">
      <alignment horizontal="left" vertical="top" wrapText="1"/>
    </xf>
    <xf numFmtId="0" fontId="17" fillId="5" borderId="9" xfId="3" applyFont="1" applyFill="1" applyBorder="1" applyAlignment="1">
      <alignment horizontal="justify" vertical="top" wrapText="1"/>
    </xf>
    <xf numFmtId="0" fontId="28" fillId="5" borderId="9" xfId="0" applyFont="1" applyFill="1" applyBorder="1" applyAlignment="1">
      <alignment vertical="top" wrapText="1"/>
    </xf>
    <xf numFmtId="0" fontId="26" fillId="5" borderId="9" xfId="0" applyFont="1" applyFill="1" applyBorder="1" applyAlignment="1">
      <alignment horizontal="center" vertical="top"/>
    </xf>
    <xf numFmtId="0" fontId="26" fillId="5" borderId="9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justify" vertical="top"/>
    </xf>
    <xf numFmtId="0" fontId="16" fillId="0" borderId="9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vertical="top" wrapText="1"/>
    </xf>
    <xf numFmtId="0" fontId="17" fillId="0" borderId="9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vertical="top"/>
    </xf>
    <xf numFmtId="0" fontId="17" fillId="0" borderId="12" xfId="0" applyFont="1" applyFill="1" applyBorder="1" applyAlignment="1">
      <alignment vertical="top"/>
    </xf>
    <xf numFmtId="0" fontId="17" fillId="0" borderId="9" xfId="0" applyFont="1" applyFill="1" applyBorder="1" applyAlignment="1">
      <alignment horizontal="right" vertical="top"/>
    </xf>
    <xf numFmtId="0" fontId="0" fillId="0" borderId="11" xfId="0" applyFill="1" applyBorder="1"/>
    <xf numFmtId="0" fontId="0" fillId="0" borderId="9" xfId="0" applyFill="1" applyBorder="1"/>
    <xf numFmtId="0" fontId="18" fillId="5" borderId="9" xfId="0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center" vertical="top"/>
    </xf>
    <xf numFmtId="0" fontId="7" fillId="5" borderId="11" xfId="0" applyFont="1" applyFill="1" applyBorder="1"/>
    <xf numFmtId="0" fontId="7" fillId="5" borderId="9" xfId="0" applyFont="1" applyFill="1" applyBorder="1"/>
    <xf numFmtId="0" fontId="0" fillId="5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9" xfId="0" applyFill="1" applyBorder="1" applyAlignment="1">
      <alignment vertical="top"/>
    </xf>
    <xf numFmtId="0" fontId="30" fillId="0" borderId="0" xfId="0" applyFont="1" applyFill="1"/>
    <xf numFmtId="0" fontId="30" fillId="0" borderId="0" xfId="0" applyFont="1" applyFill="1" applyAlignment="1">
      <alignment horizontal="right"/>
    </xf>
    <xf numFmtId="1" fontId="30" fillId="0" borderId="0" xfId="0" applyNumberFormat="1" applyFont="1" applyFill="1" applyAlignment="1">
      <alignment horizontal="right"/>
    </xf>
    <xf numFmtId="0" fontId="32" fillId="0" borderId="0" xfId="0" applyFont="1" applyFill="1" applyBorder="1" applyAlignment="1">
      <alignment horizontal="center" vertical="top"/>
    </xf>
    <xf numFmtId="0" fontId="33" fillId="0" borderId="0" xfId="0" applyFont="1" applyFill="1"/>
    <xf numFmtId="0" fontId="34" fillId="0" borderId="0" xfId="0" applyFont="1" applyFill="1" applyBorder="1" applyAlignment="1"/>
    <xf numFmtId="1" fontId="34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1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9" xfId="0" applyFont="1" applyFill="1" applyBorder="1" applyAlignment="1">
      <alignment horizontal="right" vertical="center" wrapText="1"/>
    </xf>
    <xf numFmtId="1" fontId="32" fillId="0" borderId="9" xfId="0" applyNumberFormat="1" applyFont="1" applyFill="1" applyBorder="1" applyAlignment="1">
      <alignment horizontal="right" vertical="center" wrapText="1"/>
    </xf>
    <xf numFmtId="1" fontId="32" fillId="0" borderId="9" xfId="0" applyNumberFormat="1" applyFont="1" applyFill="1" applyBorder="1" applyAlignment="1">
      <alignment horizontal="right" vertical="center"/>
    </xf>
    <xf numFmtId="0" fontId="32" fillId="0" borderId="9" xfId="0" applyFont="1" applyFill="1" applyBorder="1" applyAlignment="1">
      <alignment horizontal="right" vertical="center"/>
    </xf>
    <xf numFmtId="0" fontId="32" fillId="0" borderId="9" xfId="0" quotePrefix="1" applyFont="1" applyFill="1" applyBorder="1" applyAlignment="1">
      <alignment horizontal="center" vertical="top" wrapText="1"/>
    </xf>
    <xf numFmtId="1" fontId="32" fillId="0" borderId="9" xfId="0" quotePrefix="1" applyNumberFormat="1" applyFont="1" applyFill="1" applyBorder="1" applyAlignment="1">
      <alignment horizontal="right" vertical="top" wrapText="1"/>
    </xf>
    <xf numFmtId="0" fontId="32" fillId="0" borderId="9" xfId="0" quotePrefix="1" applyFont="1" applyFill="1" applyBorder="1" applyAlignment="1">
      <alignment horizontal="right" vertical="top" wrapText="1"/>
    </xf>
    <xf numFmtId="0" fontId="36" fillId="0" borderId="9" xfId="0" applyFont="1" applyFill="1" applyBorder="1" applyAlignment="1">
      <alignment horizontal="right"/>
    </xf>
    <xf numFmtId="0" fontId="36" fillId="0" borderId="9" xfId="0" applyFont="1" applyFill="1" applyBorder="1"/>
    <xf numFmtId="0" fontId="37" fillId="0" borderId="9" xfId="0" applyFont="1" applyFill="1" applyBorder="1" applyAlignment="1">
      <alignment horizontal="left" wrapText="1"/>
    </xf>
    <xf numFmtId="0" fontId="38" fillId="0" borderId="9" xfId="0" applyFont="1" applyFill="1" applyBorder="1"/>
    <xf numFmtId="0" fontId="37" fillId="0" borderId="9" xfId="4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center"/>
    </xf>
    <xf numFmtId="0" fontId="39" fillId="0" borderId="9" xfId="3" applyFont="1" applyFill="1" applyBorder="1" applyAlignment="1">
      <alignment wrapText="1"/>
    </xf>
    <xf numFmtId="0" fontId="40" fillId="0" borderId="11" xfId="0" applyFont="1" applyFill="1" applyBorder="1"/>
    <xf numFmtId="0" fontId="40" fillId="0" borderId="9" xfId="0" applyFont="1" applyFill="1" applyBorder="1"/>
    <xf numFmtId="0" fontId="37" fillId="0" borderId="9" xfId="0" applyFont="1" applyFill="1" applyBorder="1" applyAlignment="1">
      <alignment horizontal="left" vertical="center" wrapText="1"/>
    </xf>
    <xf numFmtId="14" fontId="41" fillId="0" borderId="9" xfId="0" applyNumberFormat="1" applyFont="1" applyFill="1" applyBorder="1" applyAlignment="1">
      <alignment vertical="top" wrapText="1"/>
    </xf>
    <xf numFmtId="0" fontId="42" fillId="0" borderId="9" xfId="0" applyFont="1" applyBorder="1"/>
    <xf numFmtId="0" fontId="43" fillId="0" borderId="9" xfId="0" applyFont="1" applyFill="1" applyBorder="1"/>
    <xf numFmtId="0" fontId="37" fillId="0" borderId="12" xfId="0" applyFont="1" applyBorder="1" applyAlignment="1">
      <alignment horizontal="center"/>
    </xf>
    <xf numFmtId="0" fontId="37" fillId="0" borderId="9" xfId="0" applyFont="1" applyFill="1" applyBorder="1" applyAlignment="1">
      <alignment horizontal="right"/>
    </xf>
    <xf numFmtId="0" fontId="0" fillId="0" borderId="9" xfId="0" applyFont="1" applyFill="1" applyBorder="1"/>
    <xf numFmtId="0" fontId="36" fillId="0" borderId="9" xfId="0" applyFont="1" applyFill="1" applyBorder="1" applyAlignment="1">
      <alignment horizontal="center" wrapText="1"/>
    </xf>
    <xf numFmtId="15" fontId="0" fillId="0" borderId="9" xfId="0" applyNumberFormat="1" applyFont="1" applyFill="1" applyBorder="1" applyAlignment="1">
      <alignment horizontal="center"/>
    </xf>
    <xf numFmtId="1" fontId="40" fillId="0" borderId="9" xfId="5" applyNumberFormat="1" applyFont="1" applyFill="1" applyBorder="1"/>
    <xf numFmtId="0" fontId="38" fillId="0" borderId="9" xfId="0" applyFont="1" applyFill="1" applyBorder="1" applyAlignment="1">
      <alignment vertical="center"/>
    </xf>
    <xf numFmtId="0" fontId="44" fillId="0" borderId="9" xfId="0" applyFont="1" applyFill="1" applyBorder="1" applyAlignment="1">
      <alignment horizontal="right" vertical="center"/>
    </xf>
    <xf numFmtId="0" fontId="37" fillId="0" borderId="16" xfId="0" applyFont="1" applyBorder="1" applyAlignment="1">
      <alignment horizontal="left" vertical="top" wrapText="1"/>
    </xf>
    <xf numFmtId="14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45" fillId="0" borderId="9" xfId="0" applyFont="1" applyFill="1" applyBorder="1" applyAlignment="1">
      <alignment horizontal="right"/>
    </xf>
    <xf numFmtId="0" fontId="38" fillId="0" borderId="9" xfId="0" applyFont="1" applyFill="1" applyBorder="1" applyAlignment="1">
      <alignment horizontal="right"/>
    </xf>
    <xf numFmtId="0" fontId="45" fillId="0" borderId="9" xfId="0" applyFont="1" applyFill="1" applyBorder="1"/>
    <xf numFmtId="0" fontId="38" fillId="0" borderId="9" xfId="0" applyFont="1" applyFill="1" applyBorder="1" applyAlignment="1"/>
    <xf numFmtId="0" fontId="37" fillId="0" borderId="9" xfId="4" applyFont="1" applyFill="1" applyBorder="1" applyAlignment="1">
      <alignment horizontal="left"/>
    </xf>
    <xf numFmtId="2" fontId="36" fillId="0" borderId="9" xfId="0" applyNumberFormat="1" applyFont="1" applyBorder="1" applyAlignment="1">
      <alignment horizontal="center" vertical="center" wrapText="1"/>
    </xf>
    <xf numFmtId="0" fontId="45" fillId="0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37" fillId="5" borderId="9" xfId="0" applyFont="1" applyFill="1" applyBorder="1" applyAlignment="1">
      <alignment horizontal="left" wrapText="1"/>
    </xf>
    <xf numFmtId="14" fontId="36" fillId="0" borderId="9" xfId="0" applyNumberFormat="1" applyFont="1" applyFill="1" applyBorder="1"/>
    <xf numFmtId="170" fontId="46" fillId="5" borderId="9" xfId="0" applyNumberFormat="1" applyFont="1" applyFill="1" applyBorder="1" applyAlignment="1">
      <alignment horizontal="center" vertical="center" wrapText="1"/>
    </xf>
    <xf numFmtId="0" fontId="36" fillId="5" borderId="0" xfId="0" applyFont="1" applyFill="1"/>
    <xf numFmtId="0" fontId="47" fillId="5" borderId="9" xfId="0" applyFont="1" applyFill="1" applyBorder="1" applyAlignment="1">
      <alignment horizontal="center"/>
    </xf>
    <xf numFmtId="0" fontId="37" fillId="0" borderId="9" xfId="4" applyFont="1" applyFill="1" applyBorder="1" applyAlignment="1">
      <alignment wrapText="1"/>
    </xf>
    <xf numFmtId="14" fontId="36" fillId="5" borderId="9" xfId="0" applyNumberFormat="1" applyFont="1" applyFill="1" applyBorder="1"/>
    <xf numFmtId="0" fontId="36" fillId="5" borderId="9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 vertical="center"/>
    </xf>
    <xf numFmtId="0" fontId="37" fillId="0" borderId="9" xfId="4" applyFont="1" applyFill="1" applyBorder="1" applyAlignment="1">
      <alignment vertical="center" wrapText="1"/>
    </xf>
    <xf numFmtId="0" fontId="37" fillId="0" borderId="9" xfId="0" applyFont="1" applyBorder="1" applyAlignment="1"/>
    <xf numFmtId="0" fontId="9" fillId="5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right"/>
    </xf>
    <xf numFmtId="0" fontId="9" fillId="5" borderId="9" xfId="0" applyFont="1" applyFill="1" applyBorder="1" applyAlignment="1">
      <alignment vertical="top" wrapText="1"/>
    </xf>
    <xf numFmtId="0" fontId="0" fillId="0" borderId="9" xfId="0" applyFont="1" applyBorder="1" applyAlignment="1">
      <alignment horizontal="right" wrapText="1"/>
    </xf>
    <xf numFmtId="0" fontId="0" fillId="0" borderId="9" xfId="0" applyFont="1" applyFill="1" applyBorder="1" applyAlignment="1">
      <alignment horizontal="right" wrapText="1"/>
    </xf>
    <xf numFmtId="0" fontId="0" fillId="5" borderId="9" xfId="0" applyFont="1" applyFill="1" applyBorder="1" applyAlignment="1">
      <alignment vertical="top"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36" fillId="5" borderId="9" xfId="0" applyFont="1" applyFill="1" applyBorder="1"/>
    <xf numFmtId="0" fontId="0" fillId="6" borderId="9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0" borderId="12" xfId="0" applyFont="1" applyBorder="1" applyAlignment="1">
      <alignment wrapText="1"/>
    </xf>
    <xf numFmtId="0" fontId="21" fillId="7" borderId="9" xfId="0" applyFont="1" applyFill="1" applyBorder="1"/>
    <xf numFmtId="0" fontId="48" fillId="7" borderId="12" xfId="0" applyFont="1" applyFill="1" applyBorder="1" applyAlignment="1">
      <alignment wrapText="1"/>
    </xf>
    <xf numFmtId="0" fontId="21" fillId="7" borderId="9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left" vertical="center" wrapText="1"/>
    </xf>
    <xf numFmtId="0" fontId="49" fillId="7" borderId="9" xfId="0" applyFont="1" applyFill="1" applyBorder="1" applyAlignment="1">
      <alignment horizontal="right"/>
    </xf>
    <xf numFmtId="0" fontId="0" fillId="7" borderId="12" xfId="0" applyFont="1" applyFill="1" applyBorder="1" applyAlignment="1">
      <alignment wrapText="1"/>
    </xf>
    <xf numFmtId="0" fontId="0" fillId="7" borderId="9" xfId="0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horizontal="left" vertical="top" wrapText="1"/>
    </xf>
    <xf numFmtId="0" fontId="0" fillId="7" borderId="9" xfId="0" applyFont="1" applyFill="1" applyBorder="1" applyAlignment="1">
      <alignment horizontal="right" wrapText="1"/>
    </xf>
    <xf numFmtId="0" fontId="0" fillId="7" borderId="9" xfId="0" applyFont="1" applyFill="1" applyBorder="1" applyAlignment="1">
      <alignment horizontal="right"/>
    </xf>
    <xf numFmtId="0" fontId="0" fillId="7" borderId="9" xfId="0" applyFont="1" applyFill="1" applyBorder="1"/>
    <xf numFmtId="0" fontId="48" fillId="7" borderId="9" xfId="0" applyFont="1" applyFill="1" applyBorder="1" applyAlignment="1">
      <alignment horizontal="left" vertical="center" wrapText="1"/>
    </xf>
    <xf numFmtId="171" fontId="21" fillId="7" borderId="9" xfId="5" applyNumberFormat="1" applyFont="1" applyFill="1" applyBorder="1" applyAlignment="1">
      <alignment horizontal="right" wrapText="1"/>
    </xf>
    <xf numFmtId="0" fontId="42" fillId="0" borderId="0" xfId="0" applyFont="1"/>
    <xf numFmtId="0" fontId="48" fillId="7" borderId="9" xfId="0" applyFont="1" applyFill="1" applyBorder="1" applyAlignment="1">
      <alignment horizontal="left" vertical="center"/>
    </xf>
    <xf numFmtId="0" fontId="0" fillId="7" borderId="9" xfId="0" applyFont="1" applyFill="1" applyBorder="1" applyAlignment="1">
      <alignment horizontal="right" vertical="top"/>
    </xf>
    <xf numFmtId="0" fontId="27" fillId="0" borderId="9" xfId="0" applyFont="1" applyBorder="1"/>
    <xf numFmtId="0" fontId="21" fillId="7" borderId="9" xfId="0" applyFont="1" applyFill="1" applyBorder="1" applyAlignment="1">
      <alignment horizontal="right"/>
    </xf>
    <xf numFmtId="0" fontId="30" fillId="0" borderId="9" xfId="0" applyFont="1" applyFill="1" applyBorder="1"/>
    <xf numFmtId="0" fontId="0" fillId="7" borderId="9" xfId="0" applyFont="1" applyFill="1" applyBorder="1" applyAlignment="1">
      <alignment vertical="top"/>
    </xf>
    <xf numFmtId="0" fontId="50" fillId="0" borderId="9" xfId="0" applyFont="1" applyFill="1" applyBorder="1"/>
    <xf numFmtId="0" fontId="51" fillId="0" borderId="9" xfId="0" applyFont="1" applyFill="1" applyBorder="1"/>
    <xf numFmtId="172" fontId="50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2" fillId="5" borderId="9" xfId="0" applyFont="1" applyFill="1" applyBorder="1" applyAlignment="1">
      <alignment horizontal="center" vertical="top"/>
    </xf>
    <xf numFmtId="0" fontId="26" fillId="5" borderId="9" xfId="0" applyFont="1" applyFill="1" applyBorder="1" applyAlignment="1">
      <alignment horizontal="left" vertical="top"/>
    </xf>
    <xf numFmtId="0" fontId="26" fillId="5" borderId="9" xfId="0" applyFont="1" applyFill="1" applyBorder="1" applyAlignment="1">
      <alignment vertical="top"/>
    </xf>
    <xf numFmtId="0" fontId="52" fillId="5" borderId="9" xfId="0" applyFont="1" applyFill="1" applyBorder="1" applyAlignment="1">
      <alignment horizontal="right" vertical="top"/>
    </xf>
    <xf numFmtId="0" fontId="52" fillId="5" borderId="9" xfId="0" applyFont="1" applyFill="1" applyBorder="1" applyAlignment="1">
      <alignment vertical="top"/>
    </xf>
    <xf numFmtId="0" fontId="52" fillId="5" borderId="9" xfId="0" applyFont="1" applyFill="1" applyBorder="1" applyAlignment="1">
      <alignment vertical="top" wrapText="1"/>
    </xf>
    <xf numFmtId="0" fontId="52" fillId="5" borderId="9" xfId="0" applyFont="1" applyFill="1" applyBorder="1" applyAlignment="1">
      <alignment horizontal="left" vertical="top" wrapText="1"/>
    </xf>
    <xf numFmtId="0" fontId="52" fillId="5" borderId="9" xfId="0" applyFont="1" applyFill="1" applyBorder="1" applyAlignment="1">
      <alignment horizontal="center" vertical="top" wrapText="1"/>
    </xf>
    <xf numFmtId="0" fontId="52" fillId="5" borderId="9" xfId="0" quotePrefix="1" applyFont="1" applyFill="1" applyBorder="1" applyAlignment="1">
      <alignment horizontal="center" vertical="top" wrapText="1"/>
    </xf>
    <xf numFmtId="0" fontId="52" fillId="5" borderId="9" xfId="0" quotePrefix="1" applyFont="1" applyFill="1" applyBorder="1" applyAlignment="1">
      <alignment horizontal="left" vertical="top" wrapText="1"/>
    </xf>
    <xf numFmtId="0" fontId="54" fillId="0" borderId="9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vertical="top" wrapText="1"/>
    </xf>
    <xf numFmtId="0" fontId="26" fillId="0" borderId="9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vertical="top"/>
    </xf>
    <xf numFmtId="0" fontId="27" fillId="0" borderId="0" xfId="0" applyFont="1" applyFill="1" applyAlignment="1">
      <alignment vertical="top" wrapText="1"/>
    </xf>
    <xf numFmtId="0" fontId="26" fillId="0" borderId="9" xfId="0" applyFont="1" applyFill="1" applyBorder="1" applyAlignment="1">
      <alignment horizontal="right" vertical="top"/>
    </xf>
    <xf numFmtId="2" fontId="26" fillId="0" borderId="9" xfId="0" quotePrefix="1" applyNumberFormat="1" applyFont="1" applyFill="1" applyBorder="1" applyAlignment="1">
      <alignment vertical="top" wrapText="1"/>
    </xf>
    <xf numFmtId="2" fontId="26" fillId="0" borderId="9" xfId="0" applyNumberFormat="1" applyFont="1" applyFill="1" applyBorder="1" applyAlignment="1">
      <alignment vertical="top" wrapText="1"/>
    </xf>
    <xf numFmtId="0" fontId="21" fillId="0" borderId="0" xfId="0" applyFont="1" applyFill="1"/>
    <xf numFmtId="0" fontId="22" fillId="0" borderId="0" xfId="0" applyFont="1" applyFill="1" applyAlignment="1">
      <alignment horizontal="justify" vertical="top"/>
    </xf>
    <xf numFmtId="14" fontId="26" fillId="0" borderId="9" xfId="0" applyNumberFormat="1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justify" vertical="top" wrapText="1"/>
    </xf>
    <xf numFmtId="0" fontId="26" fillId="0" borderId="9" xfId="6" applyFont="1" applyFill="1" applyBorder="1" applyAlignment="1">
      <alignment vertical="top"/>
    </xf>
    <xf numFmtId="0" fontId="26" fillId="0" borderId="9" xfId="6" applyFont="1" applyFill="1" applyBorder="1" applyAlignment="1">
      <alignment vertical="top" wrapText="1"/>
    </xf>
    <xf numFmtId="43" fontId="26" fillId="0" borderId="9" xfId="7" applyNumberFormat="1" applyFont="1" applyFill="1" applyBorder="1" applyAlignment="1">
      <alignment vertical="top"/>
    </xf>
    <xf numFmtId="0" fontId="26" fillId="0" borderId="9" xfId="0" quotePrefix="1" applyFont="1" applyFill="1" applyBorder="1" applyAlignment="1">
      <alignment vertical="top"/>
    </xf>
    <xf numFmtId="173" fontId="26" fillId="0" borderId="9" xfId="0" applyNumberFormat="1" applyFont="1" applyFill="1" applyBorder="1" applyAlignment="1">
      <alignment vertical="top" wrapText="1"/>
    </xf>
    <xf numFmtId="0" fontId="26" fillId="0" borderId="9" xfId="3" applyFont="1" applyFill="1" applyBorder="1" applyAlignment="1">
      <alignment horizontal="justify" vertical="top" wrapText="1"/>
    </xf>
    <xf numFmtId="0" fontId="26" fillId="0" borderId="9" xfId="3" applyFont="1" applyFill="1" applyBorder="1" applyAlignment="1">
      <alignment horizontal="left" vertical="top" wrapText="1"/>
    </xf>
    <xf numFmtId="0" fontId="26" fillId="0" borderId="9" xfId="3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/>
    </xf>
    <xf numFmtId="174" fontId="26" fillId="0" borderId="9" xfId="0" applyNumberFormat="1" applyFont="1" applyFill="1" applyBorder="1" applyAlignment="1">
      <alignment vertical="top"/>
    </xf>
    <xf numFmtId="0" fontId="55" fillId="0" borderId="0" xfId="0" applyFont="1" applyFill="1" applyAlignment="1">
      <alignment wrapText="1"/>
    </xf>
    <xf numFmtId="0" fontId="26" fillId="5" borderId="9" xfId="0" applyFont="1" applyFill="1" applyBorder="1" applyAlignment="1">
      <alignment horizontal="center" vertical="top" wrapText="1"/>
    </xf>
    <xf numFmtId="0" fontId="26" fillId="5" borderId="9" xfId="0" applyFont="1" applyFill="1" applyBorder="1" applyAlignment="1">
      <alignment vertical="top" wrapText="1"/>
    </xf>
    <xf numFmtId="0" fontId="26" fillId="5" borderId="9" xfId="0" quotePrefix="1" applyFont="1" applyFill="1" applyBorder="1" applyAlignment="1">
      <alignment vertical="top"/>
    </xf>
    <xf numFmtId="0" fontId="0" fillId="7" borderId="0" xfId="0" applyFill="1"/>
    <xf numFmtId="0" fontId="26" fillId="5" borderId="9" xfId="0" applyFont="1" applyFill="1" applyBorder="1" applyAlignment="1">
      <alignment horizontal="justify" vertical="top"/>
    </xf>
    <xf numFmtId="0" fontId="26" fillId="5" borderId="9" xfId="0" applyFont="1" applyFill="1" applyBorder="1" applyAlignment="1">
      <alignment horizontal="left" vertical="top" wrapText="1"/>
    </xf>
    <xf numFmtId="0" fontId="56" fillId="5" borderId="9" xfId="0" applyFont="1" applyFill="1" applyBorder="1" applyAlignment="1">
      <alignment vertical="top"/>
    </xf>
    <xf numFmtId="0" fontId="7" fillId="5" borderId="0" xfId="0" applyFont="1" applyFill="1"/>
    <xf numFmtId="0" fontId="7" fillId="0" borderId="0" xfId="0" applyFont="1" applyFill="1"/>
    <xf numFmtId="0" fontId="58" fillId="0" borderId="0" xfId="0" applyFont="1" applyFill="1" applyBorder="1" applyAlignment="1">
      <alignment horizontal="right"/>
    </xf>
    <xf numFmtId="2" fontId="58" fillId="0" borderId="0" xfId="0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right" vertical="top"/>
    </xf>
    <xf numFmtId="2" fontId="59" fillId="0" borderId="0" xfId="0" applyNumberFormat="1" applyFont="1" applyFill="1" applyAlignment="1">
      <alignment horizontal="right"/>
    </xf>
    <xf numFmtId="0" fontId="58" fillId="0" borderId="17" xfId="0" applyFont="1" applyFill="1" applyBorder="1" applyAlignment="1">
      <alignment horizontal="right" vertical="top"/>
    </xf>
    <xf numFmtId="0" fontId="58" fillId="0" borderId="9" xfId="0" applyFont="1" applyFill="1" applyBorder="1" applyAlignment="1">
      <alignment horizontal="right" vertical="top"/>
    </xf>
    <xf numFmtId="0" fontId="32" fillId="0" borderId="9" xfId="0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60" fillId="0" borderId="9" xfId="0" quotePrefix="1" applyFont="1" applyFill="1" applyBorder="1" applyAlignment="1">
      <alignment horizontal="center" vertical="center"/>
    </xf>
    <xf numFmtId="0" fontId="60" fillId="0" borderId="9" xfId="0" quotePrefix="1" applyFont="1" applyFill="1" applyBorder="1" applyAlignment="1">
      <alignment horizontal="center" vertical="center" wrapText="1"/>
    </xf>
    <xf numFmtId="0" fontId="60" fillId="0" borderId="9" xfId="0" quotePrefix="1" applyFont="1" applyFill="1" applyBorder="1" applyAlignment="1">
      <alignment horizontal="left" vertical="center" wrapText="1"/>
    </xf>
    <xf numFmtId="2" fontId="60" fillId="0" borderId="9" xfId="0" quotePrefix="1" applyNumberFormat="1" applyFont="1" applyFill="1" applyBorder="1" applyAlignment="1">
      <alignment horizontal="right" vertical="center" wrapText="1"/>
    </xf>
    <xf numFmtId="0" fontId="60" fillId="0" borderId="9" xfId="0" quotePrefix="1" applyFont="1" applyFill="1" applyBorder="1" applyAlignment="1">
      <alignment horizontal="right" vertical="center" wrapText="1"/>
    </xf>
    <xf numFmtId="0" fontId="58" fillId="0" borderId="9" xfId="0" quotePrefix="1" applyFont="1" applyFill="1" applyBorder="1" applyAlignment="1">
      <alignment horizontal="right" vertical="top" wrapText="1"/>
    </xf>
    <xf numFmtId="0" fontId="36" fillId="5" borderId="9" xfId="0" applyFont="1" applyFill="1" applyBorder="1" applyAlignment="1">
      <alignment horizontal="left"/>
    </xf>
    <xf numFmtId="2" fontId="36" fillId="0" borderId="9" xfId="0" applyNumberFormat="1" applyFont="1" applyFill="1" applyBorder="1"/>
    <xf numFmtId="0" fontId="37" fillId="5" borderId="9" xfId="4" applyFont="1" applyFill="1" applyBorder="1" applyAlignment="1">
      <alignment horizontal="left" vertical="center" wrapText="1"/>
    </xf>
    <xf numFmtId="0" fontId="36" fillId="5" borderId="9" xfId="0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center"/>
    </xf>
    <xf numFmtId="2" fontId="36" fillId="0" borderId="9" xfId="0" applyNumberFormat="1" applyFont="1" applyFill="1" applyBorder="1" applyAlignment="1">
      <alignment horizontal="right"/>
    </xf>
    <xf numFmtId="2" fontId="36" fillId="0" borderId="12" xfId="0" applyNumberFormat="1" applyFont="1" applyFill="1" applyBorder="1" applyAlignment="1">
      <alignment horizontal="right"/>
    </xf>
    <xf numFmtId="2" fontId="36" fillId="0" borderId="12" xfId="0" applyNumberFormat="1" applyFont="1" applyFill="1" applyBorder="1"/>
    <xf numFmtId="2" fontId="0" fillId="0" borderId="9" xfId="0" applyNumberFormat="1" applyFont="1" applyFill="1" applyBorder="1"/>
    <xf numFmtId="175" fontId="47" fillId="5" borderId="9" xfId="8" applyNumberFormat="1" applyFont="1" applyFill="1" applyBorder="1" applyAlignment="1">
      <alignment horizontal="left" wrapText="1"/>
    </xf>
    <xf numFmtId="171" fontId="61" fillId="0" borderId="9" xfId="8" applyNumberFormat="1" applyFont="1" applyFill="1" applyBorder="1" applyAlignment="1">
      <alignment wrapText="1"/>
    </xf>
    <xf numFmtId="39" fontId="61" fillId="0" borderId="9" xfId="8" applyNumberFormat="1" applyFont="1" applyFill="1" applyBorder="1" applyAlignment="1">
      <alignment wrapText="1"/>
    </xf>
    <xf numFmtId="167" fontId="61" fillId="0" borderId="9" xfId="8" applyNumberFormat="1" applyFont="1" applyFill="1" applyBorder="1" applyAlignment="1">
      <alignment wrapText="1"/>
    </xf>
    <xf numFmtId="43" fontId="38" fillId="0" borderId="9" xfId="9" applyNumberFormat="1" applyFont="1" applyFill="1" applyBorder="1" applyAlignment="1">
      <alignment horizontal="center"/>
    </xf>
    <xf numFmtId="39" fontId="62" fillId="0" borderId="9" xfId="8" applyNumberFormat="1" applyFont="1" applyFill="1" applyBorder="1" applyAlignment="1">
      <alignment wrapText="1"/>
    </xf>
    <xf numFmtId="39" fontId="62" fillId="0" borderId="12" xfId="8" applyNumberFormat="1" applyFont="1" applyFill="1" applyBorder="1" applyAlignment="1">
      <alignment wrapText="1"/>
    </xf>
    <xf numFmtId="0" fontId="63" fillId="5" borderId="9" xfId="0" applyFont="1" applyFill="1" applyBorder="1" applyAlignment="1">
      <alignment horizontal="left"/>
    </xf>
    <xf numFmtId="2" fontId="40" fillId="5" borderId="9" xfId="5" applyNumberFormat="1" applyFont="1" applyFill="1" applyBorder="1"/>
    <xf numFmtId="2" fontId="38" fillId="0" borderId="9" xfId="0" applyNumberFormat="1" applyFont="1" applyFill="1" applyBorder="1"/>
    <xf numFmtId="2" fontId="39" fillId="0" borderId="9" xfId="0" applyNumberFormat="1" applyFont="1" applyFill="1" applyBorder="1" applyAlignment="1">
      <alignment horizontal="right"/>
    </xf>
    <xf numFmtId="2" fontId="38" fillId="0" borderId="12" xfId="0" applyNumberFormat="1" applyFont="1" applyFill="1" applyBorder="1"/>
    <xf numFmtId="2" fontId="40" fillId="0" borderId="9" xfId="0" applyNumberFormat="1" applyFont="1" applyFill="1" applyBorder="1"/>
    <xf numFmtId="0" fontId="36" fillId="5" borderId="15" xfId="0" applyFont="1" applyFill="1" applyBorder="1" applyAlignment="1">
      <alignment horizontal="left" wrapText="1"/>
    </xf>
    <xf numFmtId="2" fontId="36" fillId="5" borderId="9" xfId="0" applyNumberFormat="1" applyFont="1" applyFill="1" applyBorder="1" applyAlignment="1">
      <alignment horizontal="left" wrapText="1"/>
    </xf>
    <xf numFmtId="2" fontId="38" fillId="0" borderId="9" xfId="0" applyNumberFormat="1" applyFont="1" applyFill="1" applyBorder="1" applyAlignment="1">
      <alignment horizontal="right" wrapText="1"/>
    </xf>
    <xf numFmtId="2" fontId="38" fillId="0" borderId="18" xfId="0" applyNumberFormat="1" applyFont="1" applyFill="1" applyBorder="1" applyAlignment="1">
      <alignment horizontal="right" wrapText="1"/>
    </xf>
    <xf numFmtId="2" fontId="38" fillId="0" borderId="12" xfId="0" applyNumberFormat="1" applyFont="1" applyFill="1" applyBorder="1" applyAlignment="1">
      <alignment horizontal="right" wrapText="1"/>
    </xf>
    <xf numFmtId="2" fontId="38" fillId="0" borderId="9" xfId="0" applyNumberFormat="1" applyFont="1" applyFill="1" applyBorder="1" applyAlignment="1">
      <alignment horizontal="right"/>
    </xf>
    <xf numFmtId="2" fontId="38" fillId="0" borderId="12" xfId="0" applyNumberFormat="1" applyFont="1" applyFill="1" applyBorder="1" applyAlignment="1">
      <alignment horizontal="right"/>
    </xf>
    <xf numFmtId="0" fontId="37" fillId="0" borderId="9" xfId="10" applyFont="1" applyFill="1" applyBorder="1" applyAlignment="1">
      <alignment horizontal="left" wrapText="1"/>
    </xf>
    <xf numFmtId="0" fontId="36" fillId="5" borderId="9" xfId="0" applyFont="1" applyFill="1" applyBorder="1" applyAlignment="1">
      <alignment horizontal="left" vertical="center" wrapText="1"/>
    </xf>
    <xf numFmtId="2" fontId="36" fillId="0" borderId="9" xfId="0" applyNumberFormat="1" applyFont="1" applyFill="1" applyBorder="1" applyAlignment="1">
      <alignment horizontal="right" vertical="center" wrapText="1"/>
    </xf>
    <xf numFmtId="0" fontId="43" fillId="0" borderId="9" xfId="0" quotePrefix="1" applyFont="1" applyFill="1" applyBorder="1" applyAlignment="1">
      <alignment horizontal="right" vertical="center" wrapText="1"/>
    </xf>
    <xf numFmtId="0" fontId="36" fillId="0" borderId="9" xfId="0" applyFont="1" applyFill="1" applyBorder="1" applyAlignment="1">
      <alignment horizontal="right" vertical="center" wrapText="1"/>
    </xf>
    <xf numFmtId="0" fontId="36" fillId="0" borderId="12" xfId="0" applyFont="1" applyFill="1" applyBorder="1" applyAlignment="1">
      <alignment horizontal="right" vertical="center" wrapText="1"/>
    </xf>
    <xf numFmtId="0" fontId="47" fillId="0" borderId="9" xfId="0" applyFont="1" applyFill="1" applyBorder="1" applyAlignment="1">
      <alignment horizontal="left"/>
    </xf>
    <xf numFmtId="2" fontId="47" fillId="5" borderId="9" xfId="0" applyNumberFormat="1" applyFont="1" applyFill="1" applyBorder="1" applyAlignment="1">
      <alignment horizontal="left" wrapText="1"/>
    </xf>
    <xf numFmtId="2" fontId="36" fillId="0" borderId="9" xfId="0" applyNumberFormat="1" applyFont="1" applyFill="1" applyBorder="1" applyAlignment="1"/>
    <xf numFmtId="0" fontId="64" fillId="5" borderId="9" xfId="0" applyFont="1" applyFill="1" applyBorder="1" applyAlignment="1">
      <alignment horizontal="left"/>
    </xf>
    <xf numFmtId="176" fontId="6" fillId="0" borderId="9" xfId="5" applyNumberFormat="1" applyFont="1" applyFill="1" applyBorder="1"/>
    <xf numFmtId="2" fontId="36" fillId="0" borderId="9" xfId="11" applyNumberFormat="1" applyFont="1" applyFill="1" applyBorder="1" applyAlignment="1"/>
    <xf numFmtId="2" fontId="36" fillId="0" borderId="12" xfId="11" applyNumberFormat="1" applyFont="1" applyFill="1" applyBorder="1" applyAlignment="1"/>
    <xf numFmtId="2" fontId="65" fillId="0" borderId="9" xfId="0" applyNumberFormat="1" applyFont="1" applyFill="1" applyBorder="1" applyAlignment="1">
      <alignment vertical="center" wrapText="1"/>
    </xf>
    <xf numFmtId="177" fontId="65" fillId="0" borderId="9" xfId="0" applyNumberFormat="1" applyFont="1" applyFill="1" applyBorder="1" applyAlignment="1">
      <alignment vertical="center" wrapText="1"/>
    </xf>
    <xf numFmtId="2" fontId="65" fillId="0" borderId="12" xfId="0" applyNumberFormat="1" applyFont="1" applyFill="1" applyBorder="1" applyAlignment="1">
      <alignment vertical="center" wrapText="1"/>
    </xf>
    <xf numFmtId="0" fontId="66" fillId="5" borderId="0" xfId="0" applyFont="1" applyFill="1" applyAlignment="1">
      <alignment horizontal="center" vertical="center"/>
    </xf>
    <xf numFmtId="178" fontId="38" fillId="0" borderId="9" xfId="0" applyNumberFormat="1" applyFont="1" applyFill="1" applyBorder="1"/>
    <xf numFmtId="0" fontId="36" fillId="0" borderId="9" xfId="4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/>
    </xf>
    <xf numFmtId="2" fontId="38" fillId="5" borderId="9" xfId="0" applyNumberFormat="1" applyFont="1" applyFill="1" applyBorder="1"/>
    <xf numFmtId="0" fontId="67" fillId="7" borderId="9" xfId="0" applyFont="1" applyFill="1" applyBorder="1" applyAlignment="1">
      <alignment horizontal="left" vertical="center" wrapText="1"/>
    </xf>
    <xf numFmtId="0" fontId="67" fillId="7" borderId="9" xfId="0" applyFont="1" applyFill="1" applyBorder="1" applyAlignment="1">
      <alignment horizontal="center" vertical="center"/>
    </xf>
    <xf numFmtId="0" fontId="67" fillId="7" borderId="9" xfId="0" applyFont="1" applyFill="1" applyBorder="1"/>
    <xf numFmtId="0" fontId="21" fillId="7" borderId="9" xfId="0" applyFont="1" applyFill="1" applyBorder="1" applyAlignment="1">
      <alignment horizontal="center" vertical="center"/>
    </xf>
    <xf numFmtId="0" fontId="68" fillId="7" borderId="9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right" wrapText="1"/>
    </xf>
    <xf numFmtId="179" fontId="25" fillId="0" borderId="9" xfId="0" applyNumberFormat="1" applyFont="1" applyFill="1" applyBorder="1" applyAlignment="1">
      <alignment horizontal="right"/>
    </xf>
    <xf numFmtId="167" fontId="25" fillId="0" borderId="9" xfId="11" applyNumberFormat="1" applyFont="1" applyFill="1" applyBorder="1" applyAlignment="1">
      <alignment horizontal="right" wrapText="1"/>
    </xf>
    <xf numFmtId="0" fontId="69" fillId="0" borderId="9" xfId="0" applyFont="1" applyBorder="1"/>
    <xf numFmtId="14" fontId="0" fillId="7" borderId="9" xfId="0" applyNumberFormat="1" applyFont="1" applyFill="1" applyBorder="1"/>
    <xf numFmtId="0" fontId="68" fillId="7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right" vertical="center" wrapText="1"/>
    </xf>
    <xf numFmtId="43" fontId="25" fillId="0" borderId="9" xfId="12" applyFont="1" applyFill="1" applyBorder="1" applyAlignment="1">
      <alignment horizontal="right" vertical="center" wrapText="1"/>
    </xf>
    <xf numFmtId="2" fontId="47" fillId="0" borderId="9" xfId="0" applyNumberFormat="1" applyFont="1" applyFill="1" applyBorder="1"/>
    <xf numFmtId="0" fontId="0" fillId="7" borderId="9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right"/>
    </xf>
    <xf numFmtId="2" fontId="47" fillId="0" borderId="9" xfId="0" applyNumberFormat="1" applyFont="1" applyFill="1" applyBorder="1" applyAlignment="1">
      <alignment horizontal="right"/>
    </xf>
    <xf numFmtId="0" fontId="50" fillId="0" borderId="9" xfId="0" applyFont="1" applyFill="1" applyBorder="1" applyAlignment="1">
      <alignment horizontal="left"/>
    </xf>
    <xf numFmtId="2" fontId="50" fillId="0" borderId="9" xfId="0" applyNumberFormat="1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2" fontId="30" fillId="0" borderId="0" xfId="0" applyNumberFormat="1" applyFont="1" applyFill="1" applyBorder="1"/>
    <xf numFmtId="0" fontId="30" fillId="0" borderId="0" xfId="0" applyFont="1" applyFill="1" applyAlignment="1">
      <alignment horizontal="left"/>
    </xf>
    <xf numFmtId="0" fontId="54" fillId="0" borderId="9" xfId="0" applyFont="1" applyBorder="1"/>
    <xf numFmtId="0" fontId="52" fillId="0" borderId="9" xfId="0" applyFont="1" applyBorder="1" applyAlignment="1">
      <alignment horizontal="center" vertical="top" wrapText="1"/>
    </xf>
    <xf numFmtId="0" fontId="52" fillId="0" borderId="9" xfId="0" quotePrefix="1" applyFont="1" applyBorder="1" applyAlignment="1">
      <alignment horizontal="center" vertical="top" wrapText="1"/>
    </xf>
    <xf numFmtId="0" fontId="26" fillId="0" borderId="9" xfId="0" quotePrefix="1" applyFont="1" applyBorder="1" applyAlignment="1">
      <alignment horizontal="center" vertical="top" wrapText="1"/>
    </xf>
    <xf numFmtId="0" fontId="17" fillId="0" borderId="0" xfId="0" applyFont="1"/>
    <xf numFmtId="0" fontId="16" fillId="0" borderId="0" xfId="0" applyFont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9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justify" vertical="top" wrapText="1"/>
    </xf>
    <xf numFmtId="0" fontId="72" fillId="0" borderId="9" xfId="0" applyFont="1" applyFill="1" applyBorder="1" applyAlignment="1">
      <alignment horizontal="center" vertical="top" wrapText="1"/>
    </xf>
    <xf numFmtId="0" fontId="17" fillId="0" borderId="9" xfId="0" applyFont="1" applyBorder="1"/>
    <xf numFmtId="0" fontId="72" fillId="0" borderId="9" xfId="0" quotePrefix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right" vertical="top" wrapText="1"/>
    </xf>
    <xf numFmtId="0" fontId="17" fillId="0" borderId="9" xfId="0" quotePrefix="1" applyFont="1" applyFill="1" applyBorder="1" applyAlignment="1">
      <alignment horizontal="right" vertical="top" wrapText="1"/>
    </xf>
    <xf numFmtId="0" fontId="17" fillId="0" borderId="9" xfId="0" quotePrefix="1" applyFont="1" applyFill="1" applyBorder="1" applyAlignment="1">
      <alignment horizontal="right" vertical="top"/>
    </xf>
    <xf numFmtId="0" fontId="16" fillId="0" borderId="9" xfId="0" applyFont="1" applyFill="1" applyBorder="1" applyAlignment="1">
      <alignment horizontal="right" vertical="top" wrapText="1"/>
    </xf>
    <xf numFmtId="0" fontId="16" fillId="0" borderId="9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right" vertical="top"/>
    </xf>
    <xf numFmtId="0" fontId="15" fillId="5" borderId="9" xfId="0" applyFont="1" applyFill="1" applyBorder="1" applyAlignment="1">
      <alignment horizontal="center" vertical="top"/>
    </xf>
    <xf numFmtId="0" fontId="16" fillId="5" borderId="9" xfId="0" applyFont="1" applyFill="1" applyBorder="1" applyAlignment="1">
      <alignment horizontal="center" vertical="top"/>
    </xf>
    <xf numFmtId="0" fontId="17" fillId="5" borderId="9" xfId="0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7" fontId="30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52" fillId="5" borderId="9" xfId="0" applyFont="1" applyFill="1" applyBorder="1" applyAlignment="1">
      <alignment horizontal="center" vertical="top" wrapText="1"/>
    </xf>
    <xf numFmtId="0" fontId="52" fillId="5" borderId="9" xfId="0" applyFont="1" applyFill="1" applyBorder="1" applyAlignment="1">
      <alignment vertical="top"/>
    </xf>
    <xf numFmtId="0" fontId="52" fillId="5" borderId="12" xfId="0" applyFont="1" applyFill="1" applyBorder="1" applyAlignment="1">
      <alignment horizontal="center" vertical="top"/>
    </xf>
    <xf numFmtId="0" fontId="52" fillId="5" borderId="13" xfId="0" applyFont="1" applyFill="1" applyBorder="1" applyAlignment="1">
      <alignment horizontal="center" vertical="top"/>
    </xf>
    <xf numFmtId="0" fontId="52" fillId="5" borderId="11" xfId="0" applyFont="1" applyFill="1" applyBorder="1" applyAlignment="1">
      <alignment horizontal="center" vertical="top"/>
    </xf>
    <xf numFmtId="0" fontId="52" fillId="5" borderId="9" xfId="0" applyFont="1" applyFill="1" applyBorder="1" applyAlignment="1">
      <alignment horizontal="right" vertical="top"/>
    </xf>
    <xf numFmtId="0" fontId="52" fillId="5" borderId="9" xfId="0" applyFont="1" applyFill="1" applyBorder="1" applyAlignment="1">
      <alignment horizontal="center" vertical="top"/>
    </xf>
    <xf numFmtId="0" fontId="26" fillId="5" borderId="12" xfId="0" applyFont="1" applyFill="1" applyBorder="1" applyAlignment="1">
      <alignment horizontal="center" vertical="top"/>
    </xf>
    <xf numFmtId="0" fontId="26" fillId="5" borderId="13" xfId="0" applyFont="1" applyFill="1" applyBorder="1" applyAlignment="1">
      <alignment horizontal="center" vertical="top"/>
    </xf>
    <xf numFmtId="0" fontId="26" fillId="5" borderId="11" xfId="0" applyFont="1" applyFill="1" applyBorder="1" applyAlignment="1">
      <alignment horizontal="center" vertical="top"/>
    </xf>
    <xf numFmtId="0" fontId="52" fillId="5" borderId="12" xfId="0" applyFont="1" applyFill="1" applyBorder="1" applyAlignment="1">
      <alignment horizontal="center" vertical="top" wrapText="1"/>
    </xf>
    <xf numFmtId="0" fontId="52" fillId="5" borderId="11" xfId="0" applyFont="1" applyFill="1" applyBorder="1" applyAlignment="1">
      <alignment horizontal="center" vertical="top" wrapText="1"/>
    </xf>
    <xf numFmtId="0" fontId="52" fillId="5" borderId="9" xfId="0" applyFont="1" applyFill="1" applyBorder="1" applyAlignment="1">
      <alignment vertical="top" wrapText="1"/>
    </xf>
    <xf numFmtId="0" fontId="26" fillId="5" borderId="9" xfId="0" applyFont="1" applyFill="1" applyBorder="1" applyAlignment="1">
      <alignment vertical="top" wrapText="1"/>
    </xf>
    <xf numFmtId="2" fontId="32" fillId="0" borderId="9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2" fillId="0" borderId="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52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vertical="top"/>
    </xf>
    <xf numFmtId="0" fontId="11" fillId="5" borderId="9" xfId="0" applyFont="1" applyFill="1" applyBorder="1" applyAlignment="1">
      <alignment vertical="top" wrapText="1"/>
    </xf>
    <xf numFmtId="0" fontId="12" fillId="5" borderId="9" xfId="0" applyFont="1" applyFill="1" applyBorder="1" applyAlignment="1">
      <alignment vertical="top" wrapText="1"/>
    </xf>
  </cellXfs>
  <cellStyles count="13">
    <cellStyle name="Comma" xfId="1" builtinId="3"/>
    <cellStyle name="Comma 2 3" xfId="11"/>
    <cellStyle name="Comma 3" xfId="2"/>
    <cellStyle name="Comma 4" xfId="7"/>
    <cellStyle name="Comma 4 2" xfId="8"/>
    <cellStyle name="Comma 4 3" xfId="5"/>
    <cellStyle name="Comma 6 3" xfId="9"/>
    <cellStyle name="Comma 9" xfId="12"/>
    <cellStyle name="Excel Built-in Normal" xfId="6"/>
    <cellStyle name="Normal" xfId="0" builtinId="0"/>
    <cellStyle name="Normal 15" xfId="4"/>
    <cellStyle name="Normal 18" xfId="10"/>
    <cellStyle name="Normal 2" xfId="3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3"/>
  <sheetViews>
    <sheetView tabSelected="1" workbookViewId="0">
      <selection activeCell="E13" sqref="E13"/>
    </sheetView>
  </sheetViews>
  <sheetFormatPr defaultRowHeight="15"/>
  <cols>
    <col min="1" max="1" width="32.28515625" customWidth="1"/>
    <col min="2" max="2" width="10.28515625" bestFit="1" customWidth="1"/>
    <col min="3" max="3" width="9" bestFit="1" customWidth="1"/>
    <col min="4" max="4" width="10.28515625" bestFit="1" customWidth="1"/>
    <col min="5" max="7" width="9" bestFit="1" customWidth="1"/>
    <col min="8" max="9" width="9.28515625" bestFit="1" customWidth="1"/>
    <col min="10" max="10" width="9.140625" customWidth="1"/>
    <col min="13" max="13" width="24.140625" customWidth="1"/>
    <col min="22" max="22" width="14.5703125" customWidth="1"/>
  </cols>
  <sheetData>
    <row r="1" spans="1:22" ht="15.75" thickBot="1"/>
    <row r="2" spans="1:22" ht="16.5" thickTop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  <c r="M2" s="4" t="s">
        <v>0</v>
      </c>
      <c r="N2" s="2"/>
      <c r="O2" s="2"/>
      <c r="P2" s="2"/>
      <c r="Q2" s="2"/>
      <c r="R2" s="2"/>
      <c r="S2" s="2"/>
      <c r="T2" s="2"/>
      <c r="U2" s="2"/>
      <c r="V2" s="3"/>
    </row>
    <row r="3" spans="1:22" ht="42" customHeight="1" thickTop="1" thickBot="1">
      <c r="A3" s="371" t="s">
        <v>1</v>
      </c>
      <c r="B3" s="372"/>
      <c r="C3" s="372"/>
      <c r="D3" s="372"/>
      <c r="E3" s="372"/>
      <c r="F3" s="372"/>
      <c r="G3" s="372"/>
      <c r="H3" s="372"/>
      <c r="I3" s="372"/>
      <c r="J3" s="373"/>
      <c r="M3" s="374" t="s">
        <v>2</v>
      </c>
      <c r="N3" s="375"/>
      <c r="O3" s="375"/>
      <c r="P3" s="375"/>
      <c r="Q3" s="375"/>
      <c r="R3" s="375"/>
      <c r="S3" s="375"/>
      <c r="T3" s="375"/>
      <c r="U3" s="375"/>
      <c r="V3" s="376"/>
    </row>
    <row r="4" spans="1:22" ht="16.5" thickTop="1" thickBot="1">
      <c r="A4" s="5"/>
      <c r="B4" s="6" t="s">
        <v>3</v>
      </c>
      <c r="C4" s="7"/>
      <c r="D4" s="8" t="s">
        <v>4</v>
      </c>
      <c r="E4" s="8"/>
      <c r="F4" s="9"/>
      <c r="G4" s="9"/>
      <c r="H4" s="9"/>
      <c r="I4" s="9"/>
      <c r="J4" s="9"/>
      <c r="M4" s="9"/>
      <c r="N4" s="10" t="s">
        <v>3</v>
      </c>
      <c r="O4" s="11"/>
      <c r="P4" s="8" t="s">
        <v>4</v>
      </c>
      <c r="Q4" s="8"/>
      <c r="R4" s="5"/>
      <c r="S4" s="5"/>
      <c r="T4" s="5"/>
      <c r="U4" s="5"/>
      <c r="V4" s="5"/>
    </row>
    <row r="5" spans="1:22" ht="36.75" thickTop="1">
      <c r="A5" s="12" t="s">
        <v>5</v>
      </c>
      <c r="B5" s="13" t="s">
        <v>6</v>
      </c>
      <c r="C5" s="13" t="s">
        <v>7</v>
      </c>
      <c r="D5" s="13" t="s">
        <v>6</v>
      </c>
      <c r="E5" s="13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M5" s="12" t="s">
        <v>5</v>
      </c>
      <c r="N5" s="13" t="s">
        <v>6</v>
      </c>
      <c r="O5" s="13" t="s">
        <v>7</v>
      </c>
      <c r="P5" s="13" t="s">
        <v>6</v>
      </c>
      <c r="Q5" s="13" t="s">
        <v>7</v>
      </c>
      <c r="R5" s="12" t="s">
        <v>8</v>
      </c>
      <c r="S5" s="12" t="s">
        <v>9</v>
      </c>
      <c r="T5" s="12" t="s">
        <v>10</v>
      </c>
      <c r="U5" s="12" t="s">
        <v>11</v>
      </c>
      <c r="V5" s="12" t="s">
        <v>12</v>
      </c>
    </row>
    <row r="6" spans="1:22">
      <c r="A6" s="14" t="s">
        <v>13</v>
      </c>
      <c r="B6" s="15">
        <v>4699.9601759999987</v>
      </c>
      <c r="C6" s="16">
        <v>592.06320424990054</v>
      </c>
      <c r="D6" s="15">
        <v>2089.6121089999997</v>
      </c>
      <c r="E6" s="16">
        <v>283.33366527969991</v>
      </c>
      <c r="F6" s="15">
        <v>2610.348066999999</v>
      </c>
      <c r="G6" s="16">
        <v>308.72953897020062</v>
      </c>
      <c r="H6" s="17">
        <v>1.2492022111458769</v>
      </c>
      <c r="I6" s="17">
        <v>1.0896323903671332</v>
      </c>
      <c r="J6" s="14" t="s">
        <v>14</v>
      </c>
      <c r="M6" s="14" t="s">
        <v>15</v>
      </c>
      <c r="N6" s="15">
        <v>16074.406094000005</v>
      </c>
      <c r="O6" s="16">
        <v>2016.770299999999</v>
      </c>
      <c r="P6" s="15">
        <v>9246.9787710000019</v>
      </c>
      <c r="Q6" s="16">
        <v>1251.1419000000003</v>
      </c>
      <c r="R6" s="15">
        <v>6827.4273230000035</v>
      </c>
      <c r="S6" s="16">
        <v>765.62839999999869</v>
      </c>
      <c r="T6" s="17">
        <v>0.42473900952075833</v>
      </c>
      <c r="U6" s="17">
        <v>0.61194369719373842</v>
      </c>
      <c r="V6" s="14" t="s">
        <v>14</v>
      </c>
    </row>
    <row r="7" spans="1:22">
      <c r="A7" s="14" t="s">
        <v>16</v>
      </c>
      <c r="B7" s="15">
        <v>3121.6055550000005</v>
      </c>
      <c r="C7" s="16">
        <v>389.06637161060002</v>
      </c>
      <c r="D7" s="15">
        <v>1261.3797949999994</v>
      </c>
      <c r="E7" s="16">
        <v>171.14931571619994</v>
      </c>
      <c r="F7" s="15">
        <v>1860.2257600000012</v>
      </c>
      <c r="G7" s="16">
        <v>217.91705589440008</v>
      </c>
      <c r="H7" s="17">
        <v>1.4747546832237011</v>
      </c>
      <c r="I7" s="17">
        <v>1.2732569509991525</v>
      </c>
      <c r="J7" s="14" t="s">
        <v>14</v>
      </c>
      <c r="M7" s="14" t="s">
        <v>17</v>
      </c>
      <c r="N7" s="15">
        <v>11472.541878000009</v>
      </c>
      <c r="O7" s="16">
        <v>1415.2475000000004</v>
      </c>
      <c r="P7" s="15">
        <v>7606.3603540000058</v>
      </c>
      <c r="Q7" s="16">
        <v>1031.9817999999993</v>
      </c>
      <c r="R7" s="15">
        <v>3866.1815240000033</v>
      </c>
      <c r="S7" s="16">
        <v>383.26570000000106</v>
      </c>
      <c r="T7" s="17">
        <v>0.33699432655058559</v>
      </c>
      <c r="U7" s="17">
        <v>0.37138804192089558</v>
      </c>
      <c r="V7" s="14" t="s">
        <v>14</v>
      </c>
    </row>
    <row r="8" spans="1:22">
      <c r="A8" s="14" t="s">
        <v>18</v>
      </c>
      <c r="B8" s="15">
        <v>3224.7259240000003</v>
      </c>
      <c r="C8" s="16">
        <v>407.19205163380002</v>
      </c>
      <c r="D8" s="15">
        <v>2155.0736160000001</v>
      </c>
      <c r="E8" s="16">
        <v>292.121803774</v>
      </c>
      <c r="F8" s="15">
        <v>1069.6523080000002</v>
      </c>
      <c r="G8" s="16">
        <v>115.07024785980002</v>
      </c>
      <c r="H8" s="17">
        <v>0.4963414242829281</v>
      </c>
      <c r="I8" s="17">
        <v>0.3939118763925753</v>
      </c>
      <c r="J8" s="14" t="s">
        <v>14</v>
      </c>
      <c r="M8" s="14" t="s">
        <v>19</v>
      </c>
      <c r="N8" s="15">
        <v>12365.854760999999</v>
      </c>
      <c r="O8" s="16">
        <v>1552.5889999999993</v>
      </c>
      <c r="P8" s="15">
        <v>9458.9211759999707</v>
      </c>
      <c r="Q8" s="16">
        <v>1281.9007999999983</v>
      </c>
      <c r="R8" s="15">
        <v>2906.933585000028</v>
      </c>
      <c r="S8" s="16">
        <v>270.68820000000096</v>
      </c>
      <c r="T8" s="17">
        <v>0.23507744844036571</v>
      </c>
      <c r="U8" s="17">
        <v>0.2111615813017679</v>
      </c>
      <c r="V8" s="14" t="s">
        <v>14</v>
      </c>
    </row>
    <row r="9" spans="1:22">
      <c r="A9" s="14" t="s">
        <v>20</v>
      </c>
      <c r="B9" s="15">
        <v>3721.8798130000005</v>
      </c>
      <c r="C9" s="16">
        <v>469.96598644469992</v>
      </c>
      <c r="D9" s="15">
        <v>2669.3453079999995</v>
      </c>
      <c r="E9" s="16">
        <v>362.0791538679</v>
      </c>
      <c r="F9" s="15">
        <v>1052.534505000001</v>
      </c>
      <c r="G9" s="16">
        <v>107.88683257679992</v>
      </c>
      <c r="H9" s="17">
        <v>0.39430436438686528</v>
      </c>
      <c r="I9" s="17">
        <v>0.29796477213421974</v>
      </c>
      <c r="J9" s="14" t="s">
        <v>14</v>
      </c>
      <c r="M9" s="14" t="s">
        <v>21</v>
      </c>
      <c r="N9" s="15">
        <v>8461.2545459999801</v>
      </c>
      <c r="O9" s="16">
        <v>1062.555499999999</v>
      </c>
      <c r="P9" s="15">
        <v>5633.5109259999972</v>
      </c>
      <c r="Q9" s="16">
        <v>763.04159999999945</v>
      </c>
      <c r="R9" s="15">
        <v>2827.7436199999829</v>
      </c>
      <c r="S9" s="16">
        <v>299.51389999999958</v>
      </c>
      <c r="T9" s="17">
        <v>0.33419909596465053</v>
      </c>
      <c r="U9" s="17">
        <v>0.39252630524993631</v>
      </c>
      <c r="V9" s="14" t="s">
        <v>14</v>
      </c>
    </row>
    <row r="10" spans="1:22">
      <c r="A10" s="14" t="s">
        <v>22</v>
      </c>
      <c r="B10" s="15">
        <v>1609.4482480000001</v>
      </c>
      <c r="C10" s="16">
        <v>201.81811530770003</v>
      </c>
      <c r="D10" s="15">
        <v>616.66596700000002</v>
      </c>
      <c r="E10" s="16">
        <v>83.313724476299996</v>
      </c>
      <c r="F10" s="15">
        <v>992.78228100000013</v>
      </c>
      <c r="G10" s="16">
        <v>118.50439083140003</v>
      </c>
      <c r="H10" s="17">
        <v>1.6099190390378719</v>
      </c>
      <c r="I10" s="17">
        <v>1.4223873866677346</v>
      </c>
      <c r="J10" s="14" t="s">
        <v>14</v>
      </c>
      <c r="M10" s="14" t="s">
        <v>23</v>
      </c>
      <c r="N10" s="15">
        <v>10855.291673000007</v>
      </c>
      <c r="O10" s="16">
        <v>1360.867199999997</v>
      </c>
      <c r="P10" s="15">
        <v>8310.2671390000014</v>
      </c>
      <c r="Q10" s="16">
        <v>1125.6140999999996</v>
      </c>
      <c r="R10" s="15">
        <v>2545.0245340000056</v>
      </c>
      <c r="S10" s="16">
        <v>235.2530999999974</v>
      </c>
      <c r="T10" s="17">
        <v>0.2344501290859054</v>
      </c>
      <c r="U10" s="17">
        <v>0.20899978065306529</v>
      </c>
      <c r="V10" s="14" t="s">
        <v>14</v>
      </c>
    </row>
    <row r="11" spans="1:22">
      <c r="A11" s="14" t="s">
        <v>24</v>
      </c>
      <c r="B11" s="15">
        <v>807.282827</v>
      </c>
      <c r="C11" s="16">
        <v>100.94703</v>
      </c>
      <c r="D11" s="15">
        <v>0</v>
      </c>
      <c r="E11" s="16">
        <v>0</v>
      </c>
      <c r="F11" s="15">
        <v>807.282827</v>
      </c>
      <c r="G11" s="16">
        <v>100.94703</v>
      </c>
      <c r="H11" s="17" t="s">
        <v>25</v>
      </c>
      <c r="I11" s="17" t="s">
        <v>25</v>
      </c>
      <c r="J11" s="14" t="s">
        <v>14</v>
      </c>
      <c r="M11" s="14" t="s">
        <v>26</v>
      </c>
      <c r="N11" s="15">
        <v>12272.943449000013</v>
      </c>
      <c r="O11" s="16">
        <v>1542.340899999999</v>
      </c>
      <c r="P11" s="15">
        <v>10126.325932999984</v>
      </c>
      <c r="Q11" s="16">
        <v>1372.0241000000003</v>
      </c>
      <c r="R11" s="15">
        <v>2146.6175160000294</v>
      </c>
      <c r="S11" s="16">
        <v>170.31679999999869</v>
      </c>
      <c r="T11" s="17">
        <v>0.17490649451130108</v>
      </c>
      <c r="U11" s="17">
        <v>0.12413542881644619</v>
      </c>
      <c r="V11" s="14" t="s">
        <v>14</v>
      </c>
    </row>
    <row r="12" spans="1:22">
      <c r="A12" s="14" t="s">
        <v>27</v>
      </c>
      <c r="B12" s="15">
        <v>8583.3209669999997</v>
      </c>
      <c r="C12" s="16">
        <v>1083.1411487251003</v>
      </c>
      <c r="D12" s="15">
        <v>7903.1538099999998</v>
      </c>
      <c r="E12" s="16">
        <v>1072.5302498592998</v>
      </c>
      <c r="F12" s="15">
        <v>680.16715699999986</v>
      </c>
      <c r="G12" s="16">
        <v>10.610898865800436</v>
      </c>
      <c r="H12" s="17">
        <v>8.606275081466494E-2</v>
      </c>
      <c r="I12" s="17">
        <v>9.8933329546578574E-3</v>
      </c>
      <c r="J12" s="14" t="s">
        <v>14</v>
      </c>
      <c r="M12" s="14" t="s">
        <v>28</v>
      </c>
      <c r="N12" s="15">
        <v>14455.702237999996</v>
      </c>
      <c r="O12" s="16">
        <v>1816.3458999999993</v>
      </c>
      <c r="P12" s="15">
        <v>12445.050831999984</v>
      </c>
      <c r="Q12" s="16">
        <v>1686.3774999999966</v>
      </c>
      <c r="R12" s="15">
        <v>2010.6514060000118</v>
      </c>
      <c r="S12" s="16">
        <v>129.9684000000027</v>
      </c>
      <c r="T12" s="17">
        <v>0.13909053831467086</v>
      </c>
      <c r="U12" s="17">
        <v>7.7069576651730087E-2</v>
      </c>
      <c r="V12" s="14" t="s">
        <v>14</v>
      </c>
    </row>
    <row r="13" spans="1:22">
      <c r="A13" s="14" t="s">
        <v>29</v>
      </c>
      <c r="B13" s="15">
        <v>1458.918353</v>
      </c>
      <c r="C13" s="16">
        <v>183.30799049299998</v>
      </c>
      <c r="D13" s="15">
        <v>804.22791899999982</v>
      </c>
      <c r="E13" s="16">
        <v>108.99196010209999</v>
      </c>
      <c r="F13" s="15">
        <v>654.69043400000021</v>
      </c>
      <c r="G13" s="16">
        <v>74.316030390899982</v>
      </c>
      <c r="H13" s="17">
        <v>0.81406081352418247</v>
      </c>
      <c r="I13" s="17">
        <v>0.68184873747828034</v>
      </c>
      <c r="J13" s="14" t="s">
        <v>14</v>
      </c>
      <c r="M13" s="14" t="s">
        <v>30</v>
      </c>
      <c r="N13" s="15">
        <v>5772.2014449999961</v>
      </c>
      <c r="O13" s="16">
        <v>725.15950000000009</v>
      </c>
      <c r="P13" s="15">
        <v>4031.5785879999999</v>
      </c>
      <c r="Q13" s="16">
        <v>545.49840000000052</v>
      </c>
      <c r="R13" s="15">
        <v>1740.6228569999962</v>
      </c>
      <c r="S13" s="16">
        <v>179.66109999999958</v>
      </c>
      <c r="T13" s="17">
        <v>0.30155268723473966</v>
      </c>
      <c r="U13" s="17">
        <v>0.3293522034161776</v>
      </c>
      <c r="V13" s="14" t="s">
        <v>14</v>
      </c>
    </row>
    <row r="14" spans="1:22">
      <c r="A14" s="14" t="s">
        <v>31</v>
      </c>
      <c r="B14" s="15">
        <v>2594.8849150000005</v>
      </c>
      <c r="C14" s="16">
        <v>326.86367149890009</v>
      </c>
      <c r="D14" s="15">
        <v>1961.6072829999998</v>
      </c>
      <c r="E14" s="16">
        <v>265.78598469859992</v>
      </c>
      <c r="F14" s="15">
        <v>633.27763200000072</v>
      </c>
      <c r="G14" s="16">
        <v>61.077686800300171</v>
      </c>
      <c r="H14" s="17">
        <v>0.32283609338536534</v>
      </c>
      <c r="I14" s="17">
        <v>0.22980025402604273</v>
      </c>
      <c r="J14" s="14" t="s">
        <v>14</v>
      </c>
      <c r="M14" s="14" t="s">
        <v>32</v>
      </c>
      <c r="N14" s="15">
        <v>5507.5924190000042</v>
      </c>
      <c r="O14" s="16">
        <v>690.49249999999984</v>
      </c>
      <c r="P14" s="15">
        <v>3973.2836270000043</v>
      </c>
      <c r="Q14" s="16">
        <v>538.24589999999932</v>
      </c>
      <c r="R14" s="15">
        <v>1534.3087919999998</v>
      </c>
      <c r="S14" s="16">
        <v>152.24660000000051</v>
      </c>
      <c r="T14" s="17">
        <v>0.27858067105818612</v>
      </c>
      <c r="U14" s="17">
        <v>0.28285696184587883</v>
      </c>
      <c r="V14" s="14" t="s">
        <v>14</v>
      </c>
    </row>
    <row r="15" spans="1:22">
      <c r="A15" s="14" t="s">
        <v>33</v>
      </c>
      <c r="B15" s="15">
        <v>6725.2835220000034</v>
      </c>
      <c r="C15" s="16">
        <v>845.94236804570005</v>
      </c>
      <c r="D15" s="15">
        <v>6171.4139140000016</v>
      </c>
      <c r="E15" s="16">
        <v>837.6131259047994</v>
      </c>
      <c r="F15" s="15">
        <v>553.86960800000179</v>
      </c>
      <c r="G15" s="16">
        <v>8.3292421409006465</v>
      </c>
      <c r="H15" s="17">
        <v>8.9747603339898369E-2</v>
      </c>
      <c r="I15" s="17">
        <v>9.9440205547200594E-3</v>
      </c>
      <c r="J15" s="14" t="s">
        <v>14</v>
      </c>
      <c r="M15" s="14" t="s">
        <v>34</v>
      </c>
      <c r="N15" s="15">
        <v>2655.0680329999977</v>
      </c>
      <c r="O15" s="16">
        <v>334.02429999999964</v>
      </c>
      <c r="P15" s="15">
        <v>1243.8232300000004</v>
      </c>
      <c r="Q15" s="16">
        <v>168.28709999999998</v>
      </c>
      <c r="R15" s="15">
        <v>1411.2448029999973</v>
      </c>
      <c r="S15" s="16">
        <v>165.73719999999966</v>
      </c>
      <c r="T15" s="17">
        <v>0.53152867853461838</v>
      </c>
      <c r="U15" s="17">
        <v>0.98484791763599044</v>
      </c>
      <c r="V15" s="14" t="s">
        <v>14</v>
      </c>
    </row>
    <row r="16" spans="1:22">
      <c r="A16" s="14" t="s">
        <v>35</v>
      </c>
      <c r="B16" s="15">
        <v>722.06241800000009</v>
      </c>
      <c r="C16" s="16">
        <v>89.190400072000017</v>
      </c>
      <c r="D16" s="15">
        <v>337.83350099999996</v>
      </c>
      <c r="E16" s="16">
        <v>45.863775154499969</v>
      </c>
      <c r="F16" s="15">
        <v>384.22891700000014</v>
      </c>
      <c r="G16" s="16">
        <v>43.326624917500048</v>
      </c>
      <c r="H16" s="17">
        <v>1.1373321942988721</v>
      </c>
      <c r="I16" s="17">
        <v>0.94468073706420597</v>
      </c>
      <c r="J16" s="14" t="s">
        <v>14</v>
      </c>
      <c r="M16" s="14" t="s">
        <v>36</v>
      </c>
      <c r="N16" s="15">
        <v>5502.741199000001</v>
      </c>
      <c r="O16" s="16">
        <v>689.91649999999959</v>
      </c>
      <c r="P16" s="15">
        <v>4452.7803770000037</v>
      </c>
      <c r="Q16" s="16">
        <v>602.4989999999998</v>
      </c>
      <c r="R16" s="15">
        <v>1049.9608219999973</v>
      </c>
      <c r="S16" s="16">
        <v>87.417499999999791</v>
      </c>
      <c r="T16" s="17">
        <v>0.19080686952728287</v>
      </c>
      <c r="U16" s="17">
        <v>0.1450915271228663</v>
      </c>
      <c r="V16" s="14" t="s">
        <v>14</v>
      </c>
    </row>
    <row r="17" spans="1:22">
      <c r="A17" s="14" t="s">
        <v>37</v>
      </c>
      <c r="B17" s="15">
        <v>360.91422599999999</v>
      </c>
      <c r="C17" s="16">
        <v>44.9124813456</v>
      </c>
      <c r="D17" s="15">
        <v>8.3193219999999997</v>
      </c>
      <c r="E17" s="16">
        <v>1.1409694961999999</v>
      </c>
      <c r="F17" s="15">
        <v>352.59490399999999</v>
      </c>
      <c r="G17" s="16">
        <v>43.7715118494</v>
      </c>
      <c r="H17" s="17">
        <v>42.38264897067333</v>
      </c>
      <c r="I17" s="17">
        <v>38.36343740580363</v>
      </c>
      <c r="J17" s="14" t="s">
        <v>14</v>
      </c>
      <c r="M17" s="14" t="s">
        <v>38</v>
      </c>
      <c r="N17" s="15">
        <v>1024.4657810000001</v>
      </c>
      <c r="O17" s="16">
        <v>127.88639999999999</v>
      </c>
      <c r="P17" s="15">
        <v>0</v>
      </c>
      <c r="Q17" s="16">
        <v>0</v>
      </c>
      <c r="R17" s="15">
        <v>1024.4657810000001</v>
      </c>
      <c r="S17" s="16">
        <v>127.88639999999999</v>
      </c>
      <c r="T17" s="17">
        <v>1</v>
      </c>
      <c r="U17" s="17" t="s">
        <v>25</v>
      </c>
      <c r="V17" s="14" t="s">
        <v>14</v>
      </c>
    </row>
    <row r="18" spans="1:22">
      <c r="A18" s="14" t="s">
        <v>39</v>
      </c>
      <c r="B18" s="15">
        <v>919.56014600000026</v>
      </c>
      <c r="C18" s="16">
        <v>115.89263859709999</v>
      </c>
      <c r="D18" s="15">
        <v>774.32040500000005</v>
      </c>
      <c r="E18" s="16">
        <v>105.10400382599997</v>
      </c>
      <c r="F18" s="15">
        <v>145.23974100000021</v>
      </c>
      <c r="G18" s="16">
        <v>10.788634771100021</v>
      </c>
      <c r="H18" s="17">
        <v>0.18757059747121116</v>
      </c>
      <c r="I18" s="17">
        <v>0.10264722920508949</v>
      </c>
      <c r="J18" s="14" t="s">
        <v>14</v>
      </c>
      <c r="M18" s="14" t="s">
        <v>31</v>
      </c>
      <c r="N18" s="15">
        <v>868.23478100000011</v>
      </c>
      <c r="O18" s="16">
        <v>107.17449999999999</v>
      </c>
      <c r="P18" s="15">
        <v>8.6816270000000006</v>
      </c>
      <c r="Q18" s="16">
        <v>1.1763999999999999</v>
      </c>
      <c r="R18" s="15">
        <v>859.55315400000006</v>
      </c>
      <c r="S18" s="16">
        <v>105.99809999999999</v>
      </c>
      <c r="T18" s="17">
        <v>0.99000083020171015</v>
      </c>
      <c r="U18" s="17">
        <v>90.10379122747365</v>
      </c>
      <c r="V18" s="14" t="s">
        <v>14</v>
      </c>
    </row>
    <row r="19" spans="1:22">
      <c r="A19" s="14" t="s">
        <v>40</v>
      </c>
      <c r="B19" s="15">
        <v>226.24832699999999</v>
      </c>
      <c r="C19" s="16">
        <v>28.449893179</v>
      </c>
      <c r="D19" s="15">
        <v>107.46210099999999</v>
      </c>
      <c r="E19" s="16">
        <v>14.5880952464</v>
      </c>
      <c r="F19" s="15">
        <v>118.786226</v>
      </c>
      <c r="G19" s="16">
        <v>13.8617979326</v>
      </c>
      <c r="H19" s="17">
        <v>1.1053778485123793</v>
      </c>
      <c r="I19" s="17">
        <v>0.95021301262896307</v>
      </c>
      <c r="J19" s="14" t="s">
        <v>14</v>
      </c>
      <c r="M19" s="14" t="s">
        <v>41</v>
      </c>
      <c r="N19" s="15">
        <v>2052.358494999999</v>
      </c>
      <c r="O19" s="16">
        <v>257.61779999999982</v>
      </c>
      <c r="P19" s="15">
        <v>1530.3984339999997</v>
      </c>
      <c r="Q19" s="16">
        <v>207.03689999999992</v>
      </c>
      <c r="R19" s="15">
        <v>521.96006099999931</v>
      </c>
      <c r="S19" s="16">
        <v>50.5808999999999</v>
      </c>
      <c r="T19" s="17">
        <v>0.25432207008259516</v>
      </c>
      <c r="U19" s="17">
        <v>0.24430862324542107</v>
      </c>
      <c r="V19" s="14" t="s">
        <v>14</v>
      </c>
    </row>
    <row r="20" spans="1:22">
      <c r="A20" s="14" t="s">
        <v>42</v>
      </c>
      <c r="B20" s="15">
        <v>177.91512200000003</v>
      </c>
      <c r="C20" s="16">
        <v>22.658075626599999</v>
      </c>
      <c r="D20" s="15">
        <v>90.849173000000008</v>
      </c>
      <c r="E20" s="16">
        <v>12.1942582858</v>
      </c>
      <c r="F20" s="15">
        <v>87.065949000000018</v>
      </c>
      <c r="G20" s="16">
        <v>10.463817340799999</v>
      </c>
      <c r="H20" s="17">
        <v>0.95835708928247487</v>
      </c>
      <c r="I20" s="17">
        <v>0.85809379263230223</v>
      </c>
      <c r="J20" s="14" t="s">
        <v>14</v>
      </c>
      <c r="M20" s="14" t="s">
        <v>43</v>
      </c>
      <c r="N20" s="15">
        <v>516.8958540000001</v>
      </c>
      <c r="O20" s="16">
        <v>63.895099999999985</v>
      </c>
      <c r="P20" s="15">
        <v>0</v>
      </c>
      <c r="Q20" s="16">
        <v>0</v>
      </c>
      <c r="R20" s="15">
        <v>516.8958540000001</v>
      </c>
      <c r="S20" s="16">
        <v>63.895099999999985</v>
      </c>
      <c r="T20" s="17">
        <v>1</v>
      </c>
      <c r="U20" s="17" t="s">
        <v>25</v>
      </c>
      <c r="V20" s="14" t="s">
        <v>14</v>
      </c>
    </row>
    <row r="21" spans="1:22">
      <c r="A21" s="14" t="s">
        <v>44</v>
      </c>
      <c r="B21" s="15">
        <v>1189.3730039999998</v>
      </c>
      <c r="C21" s="16">
        <v>151.00101822460002</v>
      </c>
      <c r="D21" s="15">
        <v>1140.983457</v>
      </c>
      <c r="E21" s="16">
        <v>154.65600726929998</v>
      </c>
      <c r="F21" s="15">
        <v>48.389546999999766</v>
      </c>
      <c r="G21" s="16">
        <v>-3.6549890446999598</v>
      </c>
      <c r="H21" s="17">
        <v>4.241038439525751E-2</v>
      </c>
      <c r="I21" s="17">
        <v>-2.3633023438498494E-2</v>
      </c>
      <c r="J21" s="14" t="s">
        <v>14</v>
      </c>
      <c r="M21" s="14" t="s">
        <v>45</v>
      </c>
      <c r="N21" s="15">
        <v>766.16291700000011</v>
      </c>
      <c r="O21" s="16">
        <v>95.62150000000004</v>
      </c>
      <c r="P21" s="15">
        <v>251.97852499999999</v>
      </c>
      <c r="Q21" s="16">
        <v>34.027100000000004</v>
      </c>
      <c r="R21" s="15">
        <v>514.18439200000012</v>
      </c>
      <c r="S21" s="16">
        <v>61.594400000000036</v>
      </c>
      <c r="T21" s="17">
        <v>0.67111626077303355</v>
      </c>
      <c r="U21" s="17">
        <v>1.8101571982331739</v>
      </c>
      <c r="V21" s="14" t="s">
        <v>14</v>
      </c>
    </row>
    <row r="22" spans="1:22">
      <c r="A22" s="14" t="s">
        <v>46</v>
      </c>
      <c r="B22" s="15">
        <v>93.542513999999997</v>
      </c>
      <c r="C22" s="16">
        <v>11.809298352499999</v>
      </c>
      <c r="D22" s="15">
        <v>55.855323999999996</v>
      </c>
      <c r="E22" s="16">
        <v>7.5528203046000009</v>
      </c>
      <c r="F22" s="15">
        <v>37.687190000000001</v>
      </c>
      <c r="G22" s="16">
        <v>4.2564780478999982</v>
      </c>
      <c r="H22" s="17">
        <v>0.67472869730377005</v>
      </c>
      <c r="I22" s="17">
        <v>0.56356140835332935</v>
      </c>
      <c r="J22" s="14" t="s">
        <v>14</v>
      </c>
      <c r="M22" s="14" t="s">
        <v>47</v>
      </c>
      <c r="N22" s="15">
        <v>1223.0940889999997</v>
      </c>
      <c r="O22" s="16">
        <v>153.33649999999992</v>
      </c>
      <c r="P22" s="15">
        <v>735.36540600000058</v>
      </c>
      <c r="Q22" s="16">
        <v>99.622299999999981</v>
      </c>
      <c r="R22" s="15">
        <v>487.72868299999914</v>
      </c>
      <c r="S22" s="16">
        <v>53.714199999999934</v>
      </c>
      <c r="T22" s="17">
        <v>0.39876628248507484</v>
      </c>
      <c r="U22" s="17">
        <v>0.53917847710803646</v>
      </c>
      <c r="V22" s="14" t="s">
        <v>14</v>
      </c>
    </row>
    <row r="23" spans="1:22">
      <c r="A23" s="14" t="s">
        <v>48</v>
      </c>
      <c r="B23" s="15">
        <v>894.45609000000002</v>
      </c>
      <c r="C23" s="16">
        <v>112.51086936740001</v>
      </c>
      <c r="D23" s="15">
        <v>867.26261100000022</v>
      </c>
      <c r="E23" s="16">
        <v>117.676652074</v>
      </c>
      <c r="F23" s="15">
        <v>27.193478999999797</v>
      </c>
      <c r="G23" s="16">
        <v>-5.1657827065999982</v>
      </c>
      <c r="H23" s="17">
        <v>3.1355530210906084E-2</v>
      </c>
      <c r="I23" s="17">
        <v>-4.3898110759911305E-2</v>
      </c>
      <c r="J23" s="14" t="s">
        <v>14</v>
      </c>
      <c r="M23" s="14" t="s">
        <v>49</v>
      </c>
      <c r="N23" s="15">
        <v>1268.8545219999999</v>
      </c>
      <c r="O23" s="16">
        <v>158.77369999999996</v>
      </c>
      <c r="P23" s="15">
        <v>858.33074000000011</v>
      </c>
      <c r="Q23" s="16">
        <v>116.01140000000007</v>
      </c>
      <c r="R23" s="15">
        <v>410.52378199999976</v>
      </c>
      <c r="S23" s="16">
        <v>42.762299999999897</v>
      </c>
      <c r="T23" s="17">
        <v>0.32353888872376169</v>
      </c>
      <c r="U23" s="17">
        <v>0.36860429233678649</v>
      </c>
      <c r="V23" s="14" t="s">
        <v>14</v>
      </c>
    </row>
    <row r="24" spans="1:22">
      <c r="A24" s="14" t="s">
        <v>50</v>
      </c>
      <c r="B24" s="15">
        <v>35.810698000000009</v>
      </c>
      <c r="C24" s="16">
        <v>4.5194175402000001</v>
      </c>
      <c r="D24" s="15">
        <v>20.355862999999999</v>
      </c>
      <c r="E24" s="16">
        <v>2.7455778598000009</v>
      </c>
      <c r="F24" s="15">
        <v>15.45483500000001</v>
      </c>
      <c r="G24" s="16">
        <v>1.7738396803999992</v>
      </c>
      <c r="H24" s="17">
        <v>0.75923261028039002</v>
      </c>
      <c r="I24" s="17">
        <v>0.64607152700787474</v>
      </c>
      <c r="J24" s="14" t="s">
        <v>14</v>
      </c>
      <c r="M24" s="14" t="s">
        <v>51</v>
      </c>
      <c r="N24" s="15">
        <v>7559.1167550000018</v>
      </c>
      <c r="O24" s="16">
        <v>950.36030000000085</v>
      </c>
      <c r="P24" s="15">
        <v>7203.6947619999964</v>
      </c>
      <c r="Q24" s="16">
        <v>976.454599999999</v>
      </c>
      <c r="R24" s="15">
        <v>355.42199300000539</v>
      </c>
      <c r="S24" s="16">
        <v>-26.094299999998157</v>
      </c>
      <c r="T24" s="17">
        <v>4.7018984428955989E-2</v>
      </c>
      <c r="U24" s="17">
        <v>-2.6723515870577273E-2</v>
      </c>
      <c r="V24" s="14" t="s">
        <v>14</v>
      </c>
    </row>
    <row r="25" spans="1:22">
      <c r="A25" s="14" t="s">
        <v>52</v>
      </c>
      <c r="B25" s="15">
        <v>14.931522999999997</v>
      </c>
      <c r="C25" s="16">
        <v>1.8852134164000001</v>
      </c>
      <c r="D25" s="15">
        <v>5.9742249999999997</v>
      </c>
      <c r="E25" s="16">
        <v>0.8127570301999999</v>
      </c>
      <c r="F25" s="15">
        <v>8.957297999999998</v>
      </c>
      <c r="G25" s="16">
        <v>1.0724563862000003</v>
      </c>
      <c r="H25" s="17">
        <v>1.4993238453523259</v>
      </c>
      <c r="I25" s="17">
        <v>1.3195288952912467</v>
      </c>
      <c r="J25" s="14" t="s">
        <v>14</v>
      </c>
      <c r="M25" s="14" t="s">
        <v>53</v>
      </c>
      <c r="N25" s="15">
        <v>467.134638</v>
      </c>
      <c r="O25" s="16">
        <v>58.33659999999999</v>
      </c>
      <c r="P25" s="15">
        <v>127.885711</v>
      </c>
      <c r="Q25" s="16">
        <v>17.4541</v>
      </c>
      <c r="R25" s="15">
        <v>339.24892699999998</v>
      </c>
      <c r="S25" s="16">
        <v>40.882499999999993</v>
      </c>
      <c r="T25" s="17">
        <v>0.7262337223642148</v>
      </c>
      <c r="U25" s="17">
        <v>2.3422863395992914</v>
      </c>
      <c r="V25" s="14" t="s">
        <v>14</v>
      </c>
    </row>
    <row r="26" spans="1:22">
      <c r="A26" s="14" t="s">
        <v>54</v>
      </c>
      <c r="B26" s="15">
        <v>5.2174060000000004</v>
      </c>
      <c r="C26" s="16">
        <v>0.6509287453999999</v>
      </c>
      <c r="D26" s="15">
        <v>0</v>
      </c>
      <c r="E26" s="16">
        <v>0</v>
      </c>
      <c r="F26" s="15">
        <v>5.2174060000000004</v>
      </c>
      <c r="G26" s="16">
        <v>0.6509287453999999</v>
      </c>
      <c r="H26" s="17" t="s">
        <v>25</v>
      </c>
      <c r="I26" s="17" t="s">
        <v>25</v>
      </c>
      <c r="J26" s="14" t="s">
        <v>14</v>
      </c>
      <c r="M26" s="14" t="s">
        <v>55</v>
      </c>
      <c r="N26" s="15">
        <v>4284.2035389999955</v>
      </c>
      <c r="O26" s="16">
        <v>538.29590000000064</v>
      </c>
      <c r="P26" s="15">
        <v>3948.2669690000071</v>
      </c>
      <c r="Q26" s="16">
        <v>534.95220000000006</v>
      </c>
      <c r="R26" s="15">
        <v>335.93656999998848</v>
      </c>
      <c r="S26" s="16">
        <v>3.343700000000581</v>
      </c>
      <c r="T26" s="17">
        <v>7.8412840786365082E-2</v>
      </c>
      <c r="U26" s="17">
        <v>6.2504649948174444E-3</v>
      </c>
      <c r="V26" s="14" t="s">
        <v>14</v>
      </c>
    </row>
    <row r="27" spans="1:22">
      <c r="A27" s="14" t="s">
        <v>56</v>
      </c>
      <c r="B27" s="15">
        <v>3.2820109999999998</v>
      </c>
      <c r="C27" s="16">
        <v>0.41169832000000001</v>
      </c>
      <c r="D27" s="15">
        <v>0</v>
      </c>
      <c r="E27" s="16">
        <v>0</v>
      </c>
      <c r="F27" s="15">
        <v>3.2820109999999998</v>
      </c>
      <c r="G27" s="16">
        <v>0.41169832000000001</v>
      </c>
      <c r="H27" s="17" t="s">
        <v>25</v>
      </c>
      <c r="I27" s="17" t="s">
        <v>25</v>
      </c>
      <c r="J27" s="14" t="s">
        <v>14</v>
      </c>
      <c r="M27" s="14" t="s">
        <v>57</v>
      </c>
      <c r="N27" s="15">
        <v>279.59195</v>
      </c>
      <c r="O27" s="16">
        <v>34.321100000000001</v>
      </c>
      <c r="P27" s="15">
        <v>0</v>
      </c>
      <c r="Q27" s="16">
        <v>0</v>
      </c>
      <c r="R27" s="15">
        <v>279.59195</v>
      </c>
      <c r="S27" s="16">
        <v>34.321100000000001</v>
      </c>
      <c r="T27" s="17">
        <v>1</v>
      </c>
      <c r="U27" s="17" t="s">
        <v>25</v>
      </c>
      <c r="V27" s="14" t="s">
        <v>14</v>
      </c>
    </row>
    <row r="28" spans="1:22">
      <c r="A28" s="14" t="s">
        <v>58</v>
      </c>
      <c r="B28" s="15">
        <v>11.569761</v>
      </c>
      <c r="C28" s="16">
        <v>1.4865651716000001</v>
      </c>
      <c r="D28" s="15">
        <v>9.2544419999999992</v>
      </c>
      <c r="E28" s="16">
        <v>1.2523875603000001</v>
      </c>
      <c r="F28" s="15">
        <v>2.3153190000000006</v>
      </c>
      <c r="G28" s="16">
        <v>0.23417761130000003</v>
      </c>
      <c r="H28" s="17">
        <v>0.25018461404804315</v>
      </c>
      <c r="I28" s="17">
        <v>0.18698493878676384</v>
      </c>
      <c r="J28" s="14" t="s">
        <v>14</v>
      </c>
      <c r="M28" s="14" t="s">
        <v>37</v>
      </c>
      <c r="N28" s="15">
        <v>426.21925700000003</v>
      </c>
      <c r="O28" s="16">
        <v>52.234900000000003</v>
      </c>
      <c r="P28" s="15">
        <v>168.53831199999999</v>
      </c>
      <c r="Q28" s="16">
        <v>22.411999999999999</v>
      </c>
      <c r="R28" s="15">
        <v>257.68094500000007</v>
      </c>
      <c r="S28" s="16">
        <v>29.822900000000004</v>
      </c>
      <c r="T28" s="17">
        <v>0.60457368072414441</v>
      </c>
      <c r="U28" s="17">
        <v>1.3306666071747282</v>
      </c>
      <c r="V28" s="14" t="s">
        <v>14</v>
      </c>
    </row>
    <row r="29" spans="1:22">
      <c r="A29" s="14" t="s">
        <v>59</v>
      </c>
      <c r="B29" s="15">
        <v>4.5952890000000002</v>
      </c>
      <c r="C29" s="16">
        <v>0.59707417000000007</v>
      </c>
      <c r="D29" s="15">
        <v>2.7281180000000003</v>
      </c>
      <c r="E29" s="16">
        <v>0.37294037829999999</v>
      </c>
      <c r="F29" s="15">
        <v>1.8671709999999999</v>
      </c>
      <c r="G29" s="16">
        <v>0.22413379170000008</v>
      </c>
      <c r="H29" s="17">
        <v>0.6844172429491685</v>
      </c>
      <c r="I29" s="17">
        <v>0.60099094853092794</v>
      </c>
      <c r="J29" s="14" t="s">
        <v>14</v>
      </c>
      <c r="M29" s="14" t="s">
        <v>58</v>
      </c>
      <c r="N29" s="15">
        <v>472.46673400000003</v>
      </c>
      <c r="O29" s="16">
        <v>59.575499999999998</v>
      </c>
      <c r="P29" s="15">
        <v>254.99896300000012</v>
      </c>
      <c r="Q29" s="16">
        <v>34.585999999999991</v>
      </c>
      <c r="R29" s="15">
        <v>217.46777099999991</v>
      </c>
      <c r="S29" s="16">
        <v>24.989500000000007</v>
      </c>
      <c r="T29" s="17">
        <v>0.46028165657055531</v>
      </c>
      <c r="U29" s="17">
        <v>0.7225322384779973</v>
      </c>
      <c r="V29" s="14" t="s">
        <v>14</v>
      </c>
    </row>
    <row r="30" spans="1:22">
      <c r="A30" s="14" t="s">
        <v>57</v>
      </c>
      <c r="B30" s="15">
        <v>1.53993</v>
      </c>
      <c r="C30" s="16">
        <v>0.18791099999999999</v>
      </c>
      <c r="D30" s="15">
        <v>0</v>
      </c>
      <c r="E30" s="16">
        <v>0</v>
      </c>
      <c r="F30" s="15">
        <v>1.53993</v>
      </c>
      <c r="G30" s="16">
        <v>0.18791099999999999</v>
      </c>
      <c r="H30" s="17" t="s">
        <v>25</v>
      </c>
      <c r="I30" s="17" t="s">
        <v>25</v>
      </c>
      <c r="J30" s="14" t="s">
        <v>14</v>
      </c>
      <c r="M30" s="14" t="s">
        <v>60</v>
      </c>
      <c r="N30" s="15">
        <v>104.22647399999994</v>
      </c>
      <c r="O30" s="16">
        <v>13.072800000000003</v>
      </c>
      <c r="P30" s="15">
        <v>71.178081999999975</v>
      </c>
      <c r="Q30" s="16">
        <v>9.6537999999999968</v>
      </c>
      <c r="R30" s="15">
        <v>33.048391999999964</v>
      </c>
      <c r="S30" s="16">
        <v>3.4190000000000058</v>
      </c>
      <c r="T30" s="17">
        <v>0.31708251014996425</v>
      </c>
      <c r="U30" s="17">
        <v>0.35416105575006807</v>
      </c>
      <c r="V30" s="14" t="s">
        <v>14</v>
      </c>
    </row>
    <row r="31" spans="1:22">
      <c r="A31" s="14" t="s">
        <v>61</v>
      </c>
      <c r="B31" s="15">
        <v>1.7473799999999999</v>
      </c>
      <c r="C31" s="16">
        <v>0.22597583709999999</v>
      </c>
      <c r="D31" s="15">
        <v>0.33536200000000005</v>
      </c>
      <c r="E31" s="16">
        <v>4.5611751299999996E-2</v>
      </c>
      <c r="F31" s="15">
        <v>1.4120179999999998</v>
      </c>
      <c r="G31" s="16">
        <v>0.18036408579999999</v>
      </c>
      <c r="H31" s="17">
        <v>4.2104293271151754</v>
      </c>
      <c r="I31" s="17">
        <v>3.9543337113652992</v>
      </c>
      <c r="J31" s="14" t="s">
        <v>14</v>
      </c>
      <c r="M31" s="14" t="s">
        <v>62</v>
      </c>
      <c r="N31" s="15">
        <v>60.428152000000004</v>
      </c>
      <c r="O31" s="16">
        <v>7.5446999999999989</v>
      </c>
      <c r="P31" s="15">
        <v>36.643290999999998</v>
      </c>
      <c r="Q31" s="16">
        <v>4.9595000000000002</v>
      </c>
      <c r="R31" s="15">
        <v>23.784861000000006</v>
      </c>
      <c r="S31" s="16">
        <v>2.5851999999999986</v>
      </c>
      <c r="T31" s="17">
        <v>0.39360563268590448</v>
      </c>
      <c r="U31" s="17">
        <v>0.52126222401451727</v>
      </c>
      <c r="V31" s="14" t="s">
        <v>14</v>
      </c>
    </row>
    <row r="32" spans="1:22">
      <c r="A32" s="14" t="s">
        <v>63</v>
      </c>
      <c r="B32" s="15">
        <v>1.9262359999999996</v>
      </c>
      <c r="C32" s="16">
        <v>0.24348876049999993</v>
      </c>
      <c r="D32" s="15">
        <v>1.0992520000000001</v>
      </c>
      <c r="E32" s="16">
        <v>0.14920782389999998</v>
      </c>
      <c r="F32" s="15">
        <v>0.8269839999999995</v>
      </c>
      <c r="G32" s="16">
        <v>9.4280936599999948E-2</v>
      </c>
      <c r="H32" s="17">
        <v>0.75231521070691654</v>
      </c>
      <c r="I32" s="17">
        <v>0.63187662775101938</v>
      </c>
      <c r="J32" s="14" t="s">
        <v>14</v>
      </c>
      <c r="M32" s="14" t="s">
        <v>64</v>
      </c>
      <c r="N32" s="15">
        <v>20.761202000000001</v>
      </c>
      <c r="O32" s="16">
        <v>2.5423000000000004</v>
      </c>
      <c r="P32" s="15">
        <v>4.2946590000000011</v>
      </c>
      <c r="Q32" s="16">
        <v>0.5786</v>
      </c>
      <c r="R32" s="15">
        <v>16.466543000000001</v>
      </c>
      <c r="S32" s="16">
        <v>1.9637000000000004</v>
      </c>
      <c r="T32" s="17">
        <v>0.79314015633584223</v>
      </c>
      <c r="U32" s="17">
        <v>3.3938817836156248</v>
      </c>
      <c r="V32" s="14" t="s">
        <v>14</v>
      </c>
    </row>
    <row r="33" spans="1:22">
      <c r="A33" s="14" t="s">
        <v>47</v>
      </c>
      <c r="B33" s="15">
        <v>0.73786799999999997</v>
      </c>
      <c r="C33" s="16">
        <v>9.0779645499999992E-2</v>
      </c>
      <c r="D33" s="15">
        <v>1.5106999999999999E-2</v>
      </c>
      <c r="E33" s="16">
        <v>2.0325784999999999E-3</v>
      </c>
      <c r="F33" s="15">
        <v>0.72276099999999999</v>
      </c>
      <c r="G33" s="16">
        <v>8.8747066999999985E-2</v>
      </c>
      <c r="H33" s="17">
        <v>47.842788111471506</v>
      </c>
      <c r="I33" s="17">
        <v>43.662307261441555</v>
      </c>
      <c r="J33" s="14" t="s">
        <v>14</v>
      </c>
      <c r="M33" s="14" t="s">
        <v>29</v>
      </c>
      <c r="N33" s="15">
        <v>16.36</v>
      </c>
      <c r="O33" s="16">
        <v>2</v>
      </c>
      <c r="P33" s="15">
        <v>0.36799999999999999</v>
      </c>
      <c r="Q33" s="16">
        <v>0.05</v>
      </c>
      <c r="R33" s="15">
        <v>15.991999999999999</v>
      </c>
      <c r="S33" s="16">
        <v>1.95</v>
      </c>
      <c r="T33" s="17">
        <v>0.97750611246943764</v>
      </c>
      <c r="U33" s="17">
        <v>39</v>
      </c>
      <c r="V33" s="14" t="s">
        <v>14</v>
      </c>
    </row>
    <row r="34" spans="1:22">
      <c r="A34" s="14" t="s">
        <v>65</v>
      </c>
      <c r="B34" s="15">
        <v>0.57697199999999993</v>
      </c>
      <c r="C34" s="16">
        <v>7.0566259999999992E-2</v>
      </c>
      <c r="D34" s="15">
        <v>5.1650000000000001E-2</v>
      </c>
      <c r="E34" s="16">
        <v>6.9540783000000004E-3</v>
      </c>
      <c r="F34" s="15">
        <v>0.52532199999999996</v>
      </c>
      <c r="G34" s="16">
        <v>6.3612181699999992E-2</v>
      </c>
      <c r="H34" s="17">
        <v>10.170803484995158</v>
      </c>
      <c r="I34" s="17">
        <v>9.1474641146907985</v>
      </c>
      <c r="J34" s="14" t="s">
        <v>14</v>
      </c>
      <c r="M34" s="14" t="s">
        <v>16</v>
      </c>
      <c r="N34" s="15">
        <v>11.667455999999998</v>
      </c>
      <c r="O34" s="16">
        <v>1.4791999999999996</v>
      </c>
      <c r="P34" s="15">
        <v>0.80015300000000011</v>
      </c>
      <c r="Q34" s="16">
        <v>0.10630000000000001</v>
      </c>
      <c r="R34" s="15">
        <v>10.867302999999998</v>
      </c>
      <c r="S34" s="16">
        <v>1.3728999999999996</v>
      </c>
      <c r="T34" s="17">
        <v>0.93142009706314721</v>
      </c>
      <c r="U34" s="17">
        <v>12.915333960489177</v>
      </c>
      <c r="V34" s="14" t="s">
        <v>14</v>
      </c>
    </row>
    <row r="35" spans="1:22">
      <c r="A35" s="14" t="s">
        <v>66</v>
      </c>
      <c r="B35" s="15">
        <v>1.5957250000000001</v>
      </c>
      <c r="C35" s="16">
        <v>0.2060031782</v>
      </c>
      <c r="D35" s="15">
        <v>1.098201</v>
      </c>
      <c r="E35" s="16">
        <v>0.1503448933</v>
      </c>
      <c r="F35" s="15">
        <v>0.49752400000000008</v>
      </c>
      <c r="G35" s="16">
        <v>5.5658284899999994E-2</v>
      </c>
      <c r="H35" s="17">
        <v>0.45303546436399172</v>
      </c>
      <c r="I35" s="17">
        <v>0.37020402674362063</v>
      </c>
      <c r="J35" s="14" t="s">
        <v>14</v>
      </c>
      <c r="M35" s="14" t="s">
        <v>67</v>
      </c>
      <c r="N35" s="15">
        <v>74.933385999999985</v>
      </c>
      <c r="O35" s="16">
        <v>9.4303999999999988</v>
      </c>
      <c r="P35" s="15">
        <v>66.379367000000002</v>
      </c>
      <c r="Q35" s="16">
        <v>8.9788999999999994</v>
      </c>
      <c r="R35" s="15">
        <v>8.5540189999999825</v>
      </c>
      <c r="S35" s="16">
        <v>0.45149999999999935</v>
      </c>
      <c r="T35" s="17">
        <v>0.11415497759570059</v>
      </c>
      <c r="U35" s="17">
        <v>5.0284556014656513E-2</v>
      </c>
      <c r="V35" s="14" t="s">
        <v>14</v>
      </c>
    </row>
    <row r="36" spans="1:22">
      <c r="A36" s="14" t="s">
        <v>68</v>
      </c>
      <c r="B36" s="15">
        <v>0.43060500000000002</v>
      </c>
      <c r="C36" s="16">
        <v>5.4776670999999999E-2</v>
      </c>
      <c r="D36" s="15">
        <v>0</v>
      </c>
      <c r="E36" s="16">
        <v>0</v>
      </c>
      <c r="F36" s="15">
        <v>0.43060500000000002</v>
      </c>
      <c r="G36" s="16">
        <v>5.4776670999999999E-2</v>
      </c>
      <c r="H36" s="17" t="s">
        <v>25</v>
      </c>
      <c r="I36" s="17" t="s">
        <v>25</v>
      </c>
      <c r="J36" s="14" t="s">
        <v>14</v>
      </c>
      <c r="M36" s="14" t="s">
        <v>69</v>
      </c>
      <c r="N36" s="15">
        <v>23.262767</v>
      </c>
      <c r="O36" s="16">
        <v>2.8619000000000003</v>
      </c>
      <c r="P36" s="15">
        <v>20.955195000000003</v>
      </c>
      <c r="Q36" s="16">
        <v>2.8363</v>
      </c>
      <c r="R36" s="15">
        <v>2.3075719999999968</v>
      </c>
      <c r="S36" s="16">
        <v>2.5600000000000289E-2</v>
      </c>
      <c r="T36" s="17">
        <v>9.9195938299171241E-2</v>
      </c>
      <c r="U36" s="17">
        <v>9.025843528540807E-3</v>
      </c>
      <c r="V36" s="14" t="s">
        <v>14</v>
      </c>
    </row>
    <row r="37" spans="1:22">
      <c r="A37" s="14" t="s">
        <v>70</v>
      </c>
      <c r="B37" s="15">
        <v>0.43521500000000002</v>
      </c>
      <c r="C37" s="16">
        <v>5.5248038299999996E-2</v>
      </c>
      <c r="D37" s="15">
        <v>0.11240999999999998</v>
      </c>
      <c r="E37" s="16">
        <v>1.5380739099999999E-2</v>
      </c>
      <c r="F37" s="15">
        <v>0.32280500000000001</v>
      </c>
      <c r="G37" s="16">
        <v>3.9867299199999998E-2</v>
      </c>
      <c r="H37" s="17">
        <v>2.8716751178720759</v>
      </c>
      <c r="I37" s="17">
        <v>2.5920275313687626</v>
      </c>
      <c r="J37" s="14" t="s">
        <v>14</v>
      </c>
      <c r="M37" s="14" t="s">
        <v>27</v>
      </c>
      <c r="N37" s="15">
        <v>2.1238520000000003</v>
      </c>
      <c r="O37" s="16">
        <v>0.2606</v>
      </c>
      <c r="P37" s="15">
        <v>0</v>
      </c>
      <c r="Q37" s="16">
        <v>0</v>
      </c>
      <c r="R37" s="15">
        <v>2.1238520000000003</v>
      </c>
      <c r="S37" s="16">
        <v>0.2606</v>
      </c>
      <c r="T37" s="17">
        <v>1</v>
      </c>
      <c r="U37" s="17" t="s">
        <v>25</v>
      </c>
      <c r="V37" s="14" t="s">
        <v>14</v>
      </c>
    </row>
    <row r="38" spans="1:22">
      <c r="A38" s="14" t="s">
        <v>36</v>
      </c>
      <c r="B38" s="15">
        <v>9.8180000000000003E-3</v>
      </c>
      <c r="C38" s="16">
        <v>1.25E-3</v>
      </c>
      <c r="D38" s="15">
        <v>0</v>
      </c>
      <c r="E38" s="16">
        <v>0</v>
      </c>
      <c r="F38" s="15">
        <v>9.8180000000000003E-3</v>
      </c>
      <c r="G38" s="16">
        <v>1.25E-3</v>
      </c>
      <c r="H38" s="17" t="s">
        <v>25</v>
      </c>
      <c r="I38" s="17" t="s">
        <v>25</v>
      </c>
      <c r="J38" s="14" t="s">
        <v>14</v>
      </c>
      <c r="M38" s="14" t="s">
        <v>71</v>
      </c>
      <c r="N38" s="15">
        <v>0.81950000000000001</v>
      </c>
      <c r="O38" s="16">
        <v>9.9599999999999994E-2</v>
      </c>
      <c r="P38" s="15">
        <v>0.59535000000000005</v>
      </c>
      <c r="Q38" s="16">
        <v>8.14E-2</v>
      </c>
      <c r="R38" s="15">
        <v>0.22414999999999996</v>
      </c>
      <c r="S38" s="16">
        <v>1.8199999999999994E-2</v>
      </c>
      <c r="T38" s="17">
        <v>0.27352043929225134</v>
      </c>
      <c r="U38" s="17">
        <v>0.22358722358722352</v>
      </c>
      <c r="V38" s="14" t="s">
        <v>14</v>
      </c>
    </row>
    <row r="39" spans="1:22">
      <c r="A39" s="14" t="s">
        <v>72</v>
      </c>
      <c r="B39" s="15">
        <v>2.4239999999999999E-3</v>
      </c>
      <c r="C39" s="16">
        <v>3.1382520000000001E-4</v>
      </c>
      <c r="D39" s="15">
        <v>0</v>
      </c>
      <c r="E39" s="16">
        <v>0</v>
      </c>
      <c r="F39" s="15">
        <v>2.4239999999999999E-3</v>
      </c>
      <c r="G39" s="16">
        <v>3.1382520000000001E-4</v>
      </c>
      <c r="H39" s="17" t="s">
        <v>25</v>
      </c>
      <c r="I39" s="17" t="s">
        <v>25</v>
      </c>
      <c r="J39" s="14" t="s">
        <v>14</v>
      </c>
      <c r="M39" s="14" t="s">
        <v>73</v>
      </c>
      <c r="N39" s="15">
        <v>0</v>
      </c>
      <c r="O39" s="16">
        <v>0</v>
      </c>
      <c r="P39" s="15">
        <v>0.68701500000000004</v>
      </c>
      <c r="Q39" s="16">
        <v>9.4500000000000001E-2</v>
      </c>
      <c r="R39" s="15">
        <v>-0.68701500000000004</v>
      </c>
      <c r="S39" s="16">
        <v>-9.4500000000000001E-2</v>
      </c>
      <c r="T39" s="17" t="s">
        <v>25</v>
      </c>
      <c r="U39" s="17">
        <v>-1</v>
      </c>
      <c r="V39" s="14" t="s">
        <v>74</v>
      </c>
    </row>
    <row r="40" spans="1:22">
      <c r="A40" s="14" t="s">
        <v>75</v>
      </c>
      <c r="B40" s="15">
        <v>1.964E-3</v>
      </c>
      <c r="C40" s="16">
        <v>2.3900000000000001E-4</v>
      </c>
      <c r="D40" s="15">
        <v>0</v>
      </c>
      <c r="E40" s="16">
        <v>0</v>
      </c>
      <c r="F40" s="15">
        <v>1.964E-3</v>
      </c>
      <c r="G40" s="16">
        <v>2.3900000000000001E-4</v>
      </c>
      <c r="H40" s="17" t="s">
        <v>25</v>
      </c>
      <c r="I40" s="17" t="s">
        <v>25</v>
      </c>
      <c r="J40" s="14" t="s">
        <v>14</v>
      </c>
      <c r="M40" s="14" t="s">
        <v>76</v>
      </c>
      <c r="N40" s="15">
        <v>0</v>
      </c>
      <c r="O40" s="16">
        <v>0</v>
      </c>
      <c r="P40" s="15">
        <v>0.81388900000000008</v>
      </c>
      <c r="Q40" s="16">
        <v>0.1123</v>
      </c>
      <c r="R40" s="15">
        <v>-0.81388900000000008</v>
      </c>
      <c r="S40" s="16">
        <v>-0.1123</v>
      </c>
      <c r="T40" s="17" t="s">
        <v>25</v>
      </c>
      <c r="U40" s="17">
        <v>-1</v>
      </c>
      <c r="V40" s="14" t="s">
        <v>74</v>
      </c>
    </row>
    <row r="41" spans="1:22">
      <c r="A41" s="14" t="s">
        <v>77</v>
      </c>
      <c r="B41" s="15">
        <v>2.4298E-2</v>
      </c>
      <c r="C41" s="16">
        <v>3.0299999999999997E-3</v>
      </c>
      <c r="D41" s="15">
        <v>2.9856000000000001E-2</v>
      </c>
      <c r="E41" s="16">
        <v>4.1099999999999999E-3</v>
      </c>
      <c r="F41" s="15">
        <v>-5.5580000000000004E-3</v>
      </c>
      <c r="G41" s="16">
        <v>-1.0800000000000002E-3</v>
      </c>
      <c r="H41" s="17">
        <v>-0.18616023579849947</v>
      </c>
      <c r="I41" s="17">
        <v>-0.26277372262773729</v>
      </c>
      <c r="J41" s="14" t="s">
        <v>74</v>
      </c>
      <c r="M41" s="14" t="s">
        <v>78</v>
      </c>
      <c r="N41" s="15">
        <v>0.87320200000000003</v>
      </c>
      <c r="O41" s="16">
        <v>0.1066</v>
      </c>
      <c r="P41" s="15">
        <v>3.7026839999999996</v>
      </c>
      <c r="Q41" s="16">
        <v>0.49419999999999997</v>
      </c>
      <c r="R41" s="15">
        <v>-2.8294819999999996</v>
      </c>
      <c r="S41" s="16">
        <v>-0.38759999999999994</v>
      </c>
      <c r="T41" s="17">
        <v>-3.2403521750980868</v>
      </c>
      <c r="U41" s="17">
        <v>-0.78429785511938477</v>
      </c>
      <c r="V41" s="14" t="s">
        <v>74</v>
      </c>
    </row>
    <row r="42" spans="1:22">
      <c r="A42" s="14" t="s">
        <v>23</v>
      </c>
      <c r="B42" s="15">
        <v>5.5660000000000006E-3</v>
      </c>
      <c r="C42" s="16">
        <v>7.3219910000000003E-4</v>
      </c>
      <c r="D42" s="15">
        <v>1.7852E-2</v>
      </c>
      <c r="E42" s="16">
        <v>2.4138629999999996E-3</v>
      </c>
      <c r="F42" s="15">
        <v>-1.2285999999999998E-2</v>
      </c>
      <c r="G42" s="16">
        <v>-1.6816638999999996E-3</v>
      </c>
      <c r="H42" s="17">
        <v>-0.68821420569123903</v>
      </c>
      <c r="I42" s="17">
        <v>-0.69666915645171235</v>
      </c>
      <c r="J42" s="14" t="s">
        <v>74</v>
      </c>
      <c r="M42" s="14" t="s">
        <v>79</v>
      </c>
      <c r="N42" s="15">
        <v>0.99503600000000025</v>
      </c>
      <c r="O42" s="16">
        <v>0.126</v>
      </c>
      <c r="P42" s="15">
        <v>11.197955000000002</v>
      </c>
      <c r="Q42" s="16">
        <v>1.506</v>
      </c>
      <c r="R42" s="15">
        <v>-10.202919000000001</v>
      </c>
      <c r="S42" s="16">
        <v>-1.38</v>
      </c>
      <c r="T42" s="17">
        <v>-10.253818957304055</v>
      </c>
      <c r="U42" s="17">
        <v>-0.91633466135458164</v>
      </c>
      <c r="V42" s="14" t="s">
        <v>74</v>
      </c>
    </row>
    <row r="43" spans="1:22">
      <c r="A43" s="14" t="s">
        <v>80</v>
      </c>
      <c r="B43" s="15">
        <v>0.12767200000000001</v>
      </c>
      <c r="C43" s="16">
        <v>1.69438885E-2</v>
      </c>
      <c r="D43" s="15">
        <v>0.23902000000000001</v>
      </c>
      <c r="E43" s="16">
        <v>3.2795132599999999E-2</v>
      </c>
      <c r="F43" s="15">
        <v>-0.111348</v>
      </c>
      <c r="G43" s="16">
        <v>-1.5851244099999998E-2</v>
      </c>
      <c r="H43" s="17">
        <v>-0.46585222993891723</v>
      </c>
      <c r="I43" s="17">
        <v>-0.48334136328511135</v>
      </c>
      <c r="J43" s="14" t="s">
        <v>74</v>
      </c>
      <c r="M43" s="14" t="s">
        <v>81</v>
      </c>
      <c r="N43" s="15">
        <v>137.03537900000001</v>
      </c>
      <c r="O43" s="16">
        <v>17.180499999999995</v>
      </c>
      <c r="P43" s="15">
        <v>161.44568100000004</v>
      </c>
      <c r="Q43" s="16">
        <v>21.909699999999997</v>
      </c>
      <c r="R43" s="15">
        <v>-24.41030200000003</v>
      </c>
      <c r="S43" s="16">
        <v>-4.7292000000000023</v>
      </c>
      <c r="T43" s="17">
        <v>-0.17813138605615145</v>
      </c>
      <c r="U43" s="17">
        <v>-0.21584960086171892</v>
      </c>
      <c r="V43" s="14" t="s">
        <v>74</v>
      </c>
    </row>
    <row r="44" spans="1:22">
      <c r="A44" s="14" t="s">
        <v>15</v>
      </c>
      <c r="B44" s="15">
        <v>0.12242599999999999</v>
      </c>
      <c r="C44" s="16">
        <v>1.5916016600000003E-2</v>
      </c>
      <c r="D44" s="15">
        <v>0.248108</v>
      </c>
      <c r="E44" s="16">
        <v>3.3596269999999998E-2</v>
      </c>
      <c r="F44" s="15">
        <v>-0.12568200000000002</v>
      </c>
      <c r="G44" s="16">
        <v>-1.7680253399999995E-2</v>
      </c>
      <c r="H44" s="17">
        <v>-0.50656165863253111</v>
      </c>
      <c r="I44" s="17">
        <v>-0.5262564385867835</v>
      </c>
      <c r="J44" s="14" t="s">
        <v>74</v>
      </c>
      <c r="M44" s="14" t="s">
        <v>82</v>
      </c>
      <c r="N44" s="15">
        <v>29.131198999999995</v>
      </c>
      <c r="O44" s="16">
        <v>3.6560999999999999</v>
      </c>
      <c r="P44" s="15">
        <v>60.543525000000002</v>
      </c>
      <c r="Q44" s="16">
        <v>8.1584000000000003</v>
      </c>
      <c r="R44" s="15">
        <v>-31.412326000000007</v>
      </c>
      <c r="S44" s="16">
        <v>-4.5023</v>
      </c>
      <c r="T44" s="17">
        <v>-1.078305290489417</v>
      </c>
      <c r="U44" s="17">
        <v>-0.55186065895273584</v>
      </c>
      <c r="V44" s="14" t="s">
        <v>74</v>
      </c>
    </row>
    <row r="45" spans="1:22">
      <c r="A45" s="14" t="s">
        <v>83</v>
      </c>
      <c r="B45" s="15">
        <v>0.220719</v>
      </c>
      <c r="C45" s="16">
        <v>2.7381605999999999E-2</v>
      </c>
      <c r="D45" s="15">
        <v>0.37029400000000001</v>
      </c>
      <c r="E45" s="16">
        <v>5.0353048599999999E-2</v>
      </c>
      <c r="F45" s="15">
        <v>-0.14957500000000001</v>
      </c>
      <c r="G45" s="16">
        <v>-2.2971442599999999E-2</v>
      </c>
      <c r="H45" s="17">
        <v>-0.40393579156021975</v>
      </c>
      <c r="I45" s="17">
        <v>-0.45620758303003722</v>
      </c>
      <c r="J45" s="14" t="s">
        <v>74</v>
      </c>
      <c r="M45" s="14" t="s">
        <v>84</v>
      </c>
      <c r="N45" s="15">
        <v>192.93332900000001</v>
      </c>
      <c r="O45" s="16">
        <v>24.279199999999999</v>
      </c>
      <c r="P45" s="15">
        <v>259.73903799999999</v>
      </c>
      <c r="Q45" s="16">
        <v>35.318299999999986</v>
      </c>
      <c r="R45" s="15">
        <v>-66.805708999999979</v>
      </c>
      <c r="S45" s="16">
        <v>-11.039099999999987</v>
      </c>
      <c r="T45" s="17">
        <v>-0.34626318504046533</v>
      </c>
      <c r="U45" s="17">
        <v>-0.31256034407092048</v>
      </c>
      <c r="V45" s="14" t="s">
        <v>74</v>
      </c>
    </row>
    <row r="46" spans="1:22">
      <c r="A46" s="14" t="s">
        <v>85</v>
      </c>
      <c r="B46" s="15">
        <v>0</v>
      </c>
      <c r="C46" s="16">
        <v>0</v>
      </c>
      <c r="D46" s="15">
        <v>0.25724999999999998</v>
      </c>
      <c r="E46" s="16">
        <v>3.5000000000000003E-2</v>
      </c>
      <c r="F46" s="15">
        <v>-0.25724999999999998</v>
      </c>
      <c r="G46" s="16">
        <v>-3.5000000000000003E-2</v>
      </c>
      <c r="H46" s="17">
        <v>-1</v>
      </c>
      <c r="I46" s="17">
        <v>-1</v>
      </c>
      <c r="J46" s="14" t="s">
        <v>74</v>
      </c>
      <c r="M46" s="14" t="s">
        <v>86</v>
      </c>
      <c r="N46" s="15">
        <v>5.4914930000000011</v>
      </c>
      <c r="O46" s="16">
        <v>0.6735000000000001</v>
      </c>
      <c r="P46" s="15">
        <v>74.055493999999982</v>
      </c>
      <c r="Q46" s="16">
        <v>10.036599999999998</v>
      </c>
      <c r="R46" s="15">
        <v>-68.564000999999976</v>
      </c>
      <c r="S46" s="16">
        <v>-9.3630999999999975</v>
      </c>
      <c r="T46" s="17">
        <v>-12.485493653547397</v>
      </c>
      <c r="U46" s="17">
        <v>-0.93289560209632738</v>
      </c>
      <c r="V46" s="14" t="s">
        <v>74</v>
      </c>
    </row>
    <row r="47" spans="1:22">
      <c r="A47" s="14" t="s">
        <v>45</v>
      </c>
      <c r="B47" s="15">
        <v>0.84357699999999991</v>
      </c>
      <c r="C47" s="16">
        <v>0.1063326966</v>
      </c>
      <c r="D47" s="15">
        <v>1.2730189999999999</v>
      </c>
      <c r="E47" s="16">
        <v>0.17312452509999998</v>
      </c>
      <c r="F47" s="15">
        <v>-0.42944199999999999</v>
      </c>
      <c r="G47" s="16">
        <v>-6.6791828499999983E-2</v>
      </c>
      <c r="H47" s="17">
        <v>-0.33734139081977571</v>
      </c>
      <c r="I47" s="17">
        <v>-0.38580223374718148</v>
      </c>
      <c r="J47" s="14" t="s">
        <v>74</v>
      </c>
      <c r="M47" s="14" t="s">
        <v>87</v>
      </c>
      <c r="N47" s="15">
        <v>4063.0300279999997</v>
      </c>
      <c r="O47" s="16">
        <v>510.51340000000016</v>
      </c>
      <c r="P47" s="15">
        <v>4435.7276309999997</v>
      </c>
      <c r="Q47" s="16">
        <v>601.55099999999982</v>
      </c>
      <c r="R47" s="15">
        <v>-372.69760300000007</v>
      </c>
      <c r="S47" s="16">
        <v>-91.037599999999657</v>
      </c>
      <c r="T47" s="17">
        <v>-9.1728980694601975E-2</v>
      </c>
      <c r="U47" s="17">
        <v>-0.15133812428206367</v>
      </c>
      <c r="V47" s="14" t="s">
        <v>74</v>
      </c>
    </row>
    <row r="48" spans="1:22">
      <c r="A48" s="14" t="s">
        <v>88</v>
      </c>
      <c r="B48" s="15">
        <v>653.64817699999992</v>
      </c>
      <c r="C48" s="16">
        <v>82.772180270400014</v>
      </c>
      <c r="D48" s="15">
        <v>693.16298600000005</v>
      </c>
      <c r="E48" s="16">
        <v>94.127941717900015</v>
      </c>
      <c r="F48" s="15">
        <v>-39.514809000000128</v>
      </c>
      <c r="G48" s="16">
        <v>-11.355761447500001</v>
      </c>
      <c r="H48" s="17">
        <v>-5.7006519098814268E-2</v>
      </c>
      <c r="I48" s="17">
        <v>-0.12064176949213488</v>
      </c>
      <c r="J48" s="14" t="s">
        <v>74</v>
      </c>
      <c r="M48" s="14" t="s">
        <v>89</v>
      </c>
      <c r="N48" s="15">
        <v>274.63608400000004</v>
      </c>
      <c r="O48" s="16">
        <v>35.852699999999992</v>
      </c>
      <c r="P48" s="15">
        <v>977.23899199999971</v>
      </c>
      <c r="Q48" s="16">
        <v>132.27959999999999</v>
      </c>
      <c r="R48" s="15">
        <v>-702.60290799999962</v>
      </c>
      <c r="S48" s="16">
        <v>-96.426899999999989</v>
      </c>
      <c r="T48" s="17">
        <v>-2.5583051497340734</v>
      </c>
      <c r="U48" s="17">
        <v>-0.72896274255440752</v>
      </c>
      <c r="V48" s="14" t="s">
        <v>74</v>
      </c>
    </row>
    <row r="49" spans="1:21">
      <c r="A49" s="14" t="s">
        <v>90</v>
      </c>
      <c r="B49" s="15">
        <v>677.24713599999995</v>
      </c>
      <c r="C49" s="16">
        <v>85.632229050000035</v>
      </c>
      <c r="D49" s="15">
        <v>737.32363200000009</v>
      </c>
      <c r="E49" s="16">
        <v>100.3151300885</v>
      </c>
      <c r="F49" s="15">
        <v>-60.076496000000134</v>
      </c>
      <c r="G49" s="16">
        <v>-14.682901038499963</v>
      </c>
      <c r="H49" s="17">
        <v>-8.1479140763523125E-2</v>
      </c>
      <c r="I49" s="17">
        <v>-0.14636776152855921</v>
      </c>
      <c r="J49" s="14" t="s">
        <v>74</v>
      </c>
      <c r="N49" s="18"/>
      <c r="O49" s="19"/>
      <c r="P49" s="18"/>
      <c r="Q49" s="19"/>
      <c r="R49" s="18"/>
      <c r="S49" s="19"/>
      <c r="T49" s="20"/>
      <c r="U49" s="20"/>
    </row>
    <row r="50" spans="1:21">
      <c r="A50" s="14" t="s">
        <v>91</v>
      </c>
      <c r="B50" s="15">
        <v>2001.1121210000006</v>
      </c>
      <c r="C50" s="16">
        <v>252.67219450370004</v>
      </c>
      <c r="D50" s="15">
        <v>2085.1314619999998</v>
      </c>
      <c r="E50" s="16">
        <v>283.0766218190002</v>
      </c>
      <c r="F50" s="15">
        <v>-84.019340999999258</v>
      </c>
      <c r="G50" s="16">
        <v>-30.404427315300154</v>
      </c>
      <c r="H50" s="17">
        <v>-4.0294505421452062E-2</v>
      </c>
      <c r="I50" s="17">
        <v>-0.10740705862577662</v>
      </c>
      <c r="J50" s="14" t="s">
        <v>74</v>
      </c>
      <c r="N50" s="18"/>
      <c r="O50" s="19"/>
      <c r="P50" s="18"/>
      <c r="Q50" s="19"/>
      <c r="R50" s="18"/>
      <c r="S50" s="19"/>
      <c r="T50" s="20"/>
      <c r="U50" s="20"/>
    </row>
    <row r="51" spans="1:21">
      <c r="A51" s="14" t="s">
        <v>92</v>
      </c>
      <c r="B51" s="15">
        <v>8.0248799999999996</v>
      </c>
      <c r="C51" s="16">
        <v>1.0203543848000001</v>
      </c>
      <c r="D51" s="15">
        <v>97.024294999999995</v>
      </c>
      <c r="E51" s="16">
        <v>13.133188276699999</v>
      </c>
      <c r="F51" s="15">
        <v>-88.999414999999999</v>
      </c>
      <c r="G51" s="16">
        <v>-12.112833891899999</v>
      </c>
      <c r="H51" s="17">
        <v>-0.91728999422258106</v>
      </c>
      <c r="I51" s="17">
        <v>-0.92230718365545383</v>
      </c>
      <c r="J51" s="14" t="s">
        <v>74</v>
      </c>
      <c r="N51" s="18"/>
      <c r="O51" s="19"/>
      <c r="P51" s="18"/>
      <c r="Q51" s="19"/>
      <c r="R51" s="18"/>
      <c r="S51" s="19"/>
      <c r="T51" s="20"/>
      <c r="U51" s="20"/>
    </row>
    <row r="52" spans="1:21">
      <c r="A52" s="14" t="s">
        <v>93</v>
      </c>
      <c r="B52" s="15">
        <v>0</v>
      </c>
      <c r="C52" s="16">
        <v>0</v>
      </c>
      <c r="D52" s="15">
        <v>192.02375499999999</v>
      </c>
      <c r="E52" s="16">
        <v>26.112254156900004</v>
      </c>
      <c r="F52" s="15">
        <v>-192.02375499999999</v>
      </c>
      <c r="G52" s="16">
        <v>-26.112254156900004</v>
      </c>
      <c r="H52" s="17">
        <v>-1</v>
      </c>
      <c r="I52" s="17">
        <v>-1</v>
      </c>
      <c r="J52" s="14" t="s">
        <v>74</v>
      </c>
      <c r="N52" s="18"/>
      <c r="O52" s="19"/>
      <c r="P52" s="18"/>
      <c r="Q52" s="19"/>
      <c r="R52" s="18"/>
      <c r="S52" s="19"/>
      <c r="T52" s="20"/>
      <c r="U52" s="20"/>
    </row>
    <row r="53" spans="1:21">
      <c r="A53" s="14" t="s">
        <v>78</v>
      </c>
      <c r="B53" s="15">
        <v>4462.3065149999993</v>
      </c>
      <c r="C53" s="16">
        <v>565.04874176920009</v>
      </c>
      <c r="D53" s="15">
        <v>6155.8609789999991</v>
      </c>
      <c r="E53" s="16">
        <v>834.27536386860015</v>
      </c>
      <c r="F53" s="15">
        <v>-1693.5544639999998</v>
      </c>
      <c r="G53" s="16">
        <v>-269.22662209940006</v>
      </c>
      <c r="H53" s="17">
        <v>-0.27511252605888326</v>
      </c>
      <c r="I53" s="17">
        <v>-0.32270714653609706</v>
      </c>
      <c r="J53" s="14" t="s">
        <v>74</v>
      </c>
      <c r="N53" s="18"/>
      <c r="O53" s="19"/>
      <c r="P53" s="18"/>
      <c r="Q53" s="19"/>
      <c r="R53" s="18"/>
      <c r="S53" s="19"/>
      <c r="T53" s="20"/>
      <c r="U53" s="20"/>
    </row>
    <row r="54" spans="1:21">
      <c r="B54" s="18"/>
      <c r="C54" s="19"/>
      <c r="D54" s="18"/>
      <c r="E54" s="19"/>
      <c r="F54" s="18"/>
      <c r="G54" s="19"/>
      <c r="H54" s="20"/>
      <c r="I54" s="20"/>
      <c r="N54" s="18"/>
      <c r="O54" s="19"/>
      <c r="P54" s="18"/>
      <c r="Q54" s="19"/>
      <c r="R54" s="18"/>
      <c r="S54" s="19"/>
      <c r="T54" s="20"/>
      <c r="U54" s="20"/>
    </row>
    <row r="55" spans="1:21">
      <c r="B55" s="18"/>
      <c r="C55" s="19"/>
      <c r="D55" s="18"/>
      <c r="E55" s="19"/>
      <c r="F55" s="18"/>
      <c r="G55" s="19"/>
      <c r="H55" s="20"/>
      <c r="I55" s="20"/>
      <c r="N55" s="18"/>
      <c r="O55" s="19"/>
      <c r="P55" s="18"/>
      <c r="Q55" s="19"/>
      <c r="R55" s="18"/>
      <c r="S55" s="19"/>
      <c r="T55" s="20"/>
      <c r="U55" s="20"/>
    </row>
    <row r="56" spans="1:21">
      <c r="B56" s="18"/>
      <c r="C56" s="19"/>
      <c r="D56" s="18"/>
      <c r="E56" s="19"/>
      <c r="F56" s="18"/>
      <c r="G56" s="19"/>
      <c r="H56" s="20"/>
      <c r="I56" s="20"/>
      <c r="N56" s="18"/>
      <c r="O56" s="19"/>
      <c r="P56" s="18"/>
      <c r="Q56" s="19"/>
      <c r="R56" s="18"/>
      <c r="S56" s="19"/>
      <c r="T56" s="20"/>
      <c r="U56" s="20"/>
    </row>
    <row r="57" spans="1:21">
      <c r="B57" s="18"/>
      <c r="C57" s="19"/>
      <c r="D57" s="18"/>
      <c r="E57" s="19"/>
      <c r="F57" s="18"/>
      <c r="G57" s="19"/>
      <c r="H57" s="20"/>
      <c r="I57" s="20"/>
      <c r="N57" s="18"/>
      <c r="O57" s="19"/>
      <c r="P57" s="18"/>
      <c r="Q57" s="19"/>
      <c r="R57" s="18"/>
      <c r="S57" s="19"/>
      <c r="T57" s="20"/>
      <c r="U57" s="20"/>
    </row>
    <row r="58" spans="1:21">
      <c r="B58" s="18"/>
      <c r="C58" s="19"/>
      <c r="D58" s="18"/>
      <c r="E58" s="19"/>
      <c r="F58" s="18"/>
      <c r="G58" s="19"/>
      <c r="H58" s="20"/>
      <c r="I58" s="20"/>
      <c r="N58" s="18"/>
      <c r="O58" s="19"/>
      <c r="P58" s="18"/>
      <c r="Q58" s="19"/>
      <c r="R58" s="18"/>
      <c r="S58" s="19"/>
      <c r="T58" s="20"/>
      <c r="U58" s="20"/>
    </row>
    <row r="59" spans="1:21">
      <c r="B59" s="18"/>
      <c r="C59" s="19"/>
      <c r="D59" s="18"/>
      <c r="E59" s="19"/>
      <c r="F59" s="18"/>
      <c r="G59" s="19"/>
      <c r="H59" s="20"/>
      <c r="I59" s="20"/>
      <c r="N59" s="18"/>
      <c r="O59" s="19"/>
      <c r="P59" s="18"/>
      <c r="Q59" s="19"/>
      <c r="R59" s="18"/>
      <c r="S59" s="19"/>
      <c r="T59" s="20"/>
      <c r="U59" s="20"/>
    </row>
    <row r="60" spans="1:21">
      <c r="B60" s="18"/>
      <c r="C60" s="19"/>
      <c r="D60" s="18"/>
      <c r="E60" s="19"/>
      <c r="F60" s="18"/>
      <c r="G60" s="19"/>
      <c r="H60" s="20"/>
      <c r="I60" s="20"/>
      <c r="N60" s="18"/>
      <c r="O60" s="19"/>
      <c r="P60" s="18"/>
      <c r="Q60" s="19"/>
      <c r="R60" s="18"/>
      <c r="S60" s="19"/>
      <c r="T60" s="20"/>
      <c r="U60" s="20"/>
    </row>
    <row r="61" spans="1:21">
      <c r="B61" s="18"/>
      <c r="C61" s="19"/>
      <c r="D61" s="18"/>
      <c r="E61" s="19"/>
      <c r="F61" s="18"/>
      <c r="G61" s="19"/>
      <c r="H61" s="20"/>
      <c r="I61" s="20"/>
      <c r="N61" s="18"/>
      <c r="O61" s="19"/>
      <c r="P61" s="18"/>
      <c r="Q61" s="19"/>
      <c r="R61" s="18"/>
      <c r="S61" s="19"/>
      <c r="T61" s="20"/>
      <c r="U61" s="20"/>
    </row>
    <row r="62" spans="1:21">
      <c r="B62" s="18"/>
      <c r="C62" s="19"/>
      <c r="D62" s="18"/>
      <c r="E62" s="19"/>
      <c r="F62" s="18"/>
      <c r="G62" s="19"/>
      <c r="H62" s="20"/>
      <c r="I62" s="20"/>
      <c r="N62" s="18"/>
      <c r="O62" s="19"/>
      <c r="P62" s="18"/>
      <c r="Q62" s="19"/>
      <c r="R62" s="18"/>
      <c r="S62" s="19"/>
      <c r="T62" s="20"/>
      <c r="U62" s="20"/>
    </row>
    <row r="63" spans="1:21">
      <c r="B63" s="18"/>
      <c r="C63" s="19"/>
      <c r="D63" s="18"/>
      <c r="E63" s="19"/>
      <c r="F63" s="18"/>
      <c r="G63" s="19"/>
      <c r="H63" s="20"/>
      <c r="I63" s="20"/>
      <c r="N63" s="18"/>
      <c r="O63" s="19"/>
      <c r="P63" s="18"/>
      <c r="Q63" s="19"/>
      <c r="R63" s="18"/>
      <c r="S63" s="19"/>
      <c r="T63" s="20"/>
      <c r="U63" s="20"/>
    </row>
    <row r="64" spans="1:21">
      <c r="B64" s="18"/>
      <c r="C64" s="19"/>
      <c r="D64" s="18"/>
      <c r="E64" s="19"/>
      <c r="F64" s="18"/>
      <c r="G64" s="19"/>
      <c r="H64" s="20"/>
      <c r="I64" s="20"/>
      <c r="N64" s="18"/>
      <c r="O64" s="19"/>
      <c r="P64" s="18"/>
      <c r="Q64" s="19"/>
      <c r="R64" s="18"/>
      <c r="S64" s="19"/>
      <c r="T64" s="20"/>
      <c r="U64" s="20"/>
    </row>
    <row r="65" spans="2:21">
      <c r="B65" s="18"/>
      <c r="C65" s="19"/>
      <c r="D65" s="18"/>
      <c r="E65" s="19"/>
      <c r="F65" s="18"/>
      <c r="G65" s="19"/>
      <c r="H65" s="20"/>
      <c r="I65" s="20"/>
      <c r="N65" s="18"/>
      <c r="O65" s="19"/>
      <c r="P65" s="18"/>
      <c r="Q65" s="19"/>
      <c r="R65" s="18"/>
      <c r="S65" s="19"/>
      <c r="T65" s="20"/>
      <c r="U65" s="20"/>
    </row>
    <row r="66" spans="2:21">
      <c r="B66" s="18"/>
      <c r="C66" s="19"/>
      <c r="D66" s="18"/>
      <c r="E66" s="19"/>
      <c r="F66" s="18"/>
      <c r="G66" s="19"/>
      <c r="H66" s="20"/>
      <c r="I66" s="20"/>
      <c r="N66" s="18"/>
      <c r="O66" s="19"/>
      <c r="P66" s="18"/>
      <c r="Q66" s="19"/>
      <c r="R66" s="18"/>
      <c r="S66" s="19"/>
      <c r="T66" s="20"/>
      <c r="U66" s="20"/>
    </row>
    <row r="67" spans="2:21">
      <c r="B67" s="18"/>
      <c r="C67" s="19"/>
      <c r="D67" s="18"/>
      <c r="E67" s="19"/>
      <c r="F67" s="18"/>
      <c r="G67" s="19"/>
      <c r="H67" s="20"/>
      <c r="I67" s="20"/>
      <c r="N67" s="18"/>
      <c r="O67" s="19"/>
      <c r="P67" s="18"/>
      <c r="Q67" s="19"/>
      <c r="R67" s="18"/>
      <c r="S67" s="19"/>
      <c r="T67" s="20"/>
      <c r="U67" s="20"/>
    </row>
    <row r="68" spans="2:21">
      <c r="B68" s="18"/>
      <c r="C68" s="19"/>
      <c r="D68" s="18"/>
      <c r="E68" s="19"/>
      <c r="F68" s="18"/>
      <c r="G68" s="19"/>
      <c r="H68" s="20"/>
      <c r="I68" s="20"/>
      <c r="N68" s="18"/>
      <c r="O68" s="19"/>
      <c r="P68" s="18"/>
      <c r="Q68" s="19"/>
      <c r="R68" s="18"/>
      <c r="S68" s="19"/>
      <c r="T68" s="20"/>
      <c r="U68" s="20"/>
    </row>
    <row r="69" spans="2:21">
      <c r="B69" s="18"/>
      <c r="C69" s="19"/>
      <c r="D69" s="18"/>
      <c r="E69" s="19"/>
      <c r="F69" s="18"/>
      <c r="G69" s="19"/>
      <c r="H69" s="20"/>
      <c r="I69" s="20"/>
      <c r="N69" s="18"/>
      <c r="O69" s="19"/>
      <c r="P69" s="18"/>
      <c r="Q69" s="19"/>
      <c r="R69" s="18"/>
      <c r="S69" s="19"/>
      <c r="T69" s="20"/>
      <c r="U69" s="20"/>
    </row>
    <row r="70" spans="2:21">
      <c r="B70" s="18"/>
      <c r="C70" s="19"/>
      <c r="D70" s="18"/>
      <c r="E70" s="19"/>
      <c r="F70" s="18"/>
      <c r="G70" s="19"/>
      <c r="H70" s="20"/>
      <c r="I70" s="20"/>
      <c r="N70" s="18"/>
      <c r="O70" s="19"/>
      <c r="P70" s="18"/>
      <c r="Q70" s="19"/>
      <c r="R70" s="18"/>
      <c r="S70" s="19"/>
      <c r="T70" s="20"/>
      <c r="U70" s="20"/>
    </row>
    <row r="71" spans="2:21">
      <c r="B71" s="18"/>
      <c r="C71" s="19"/>
      <c r="D71" s="18"/>
      <c r="E71" s="19"/>
      <c r="F71" s="18"/>
      <c r="G71" s="19"/>
      <c r="H71" s="20"/>
      <c r="I71" s="20"/>
      <c r="N71" s="18"/>
      <c r="O71" s="19"/>
      <c r="P71" s="18"/>
      <c r="Q71" s="19"/>
      <c r="R71" s="18"/>
      <c r="S71" s="19"/>
      <c r="T71" s="20"/>
      <c r="U71" s="20"/>
    </row>
    <row r="72" spans="2:21">
      <c r="B72" s="18"/>
      <c r="C72" s="19"/>
      <c r="D72" s="18"/>
      <c r="E72" s="19"/>
      <c r="F72" s="18"/>
      <c r="G72" s="19"/>
      <c r="H72" s="20"/>
      <c r="I72" s="20"/>
      <c r="N72" s="18"/>
      <c r="O72" s="19"/>
      <c r="P72" s="18"/>
      <c r="Q72" s="19"/>
      <c r="R72" s="18"/>
      <c r="S72" s="19"/>
      <c r="T72" s="20"/>
      <c r="U72" s="20"/>
    </row>
    <row r="73" spans="2:21">
      <c r="B73" s="18"/>
      <c r="C73" s="19"/>
      <c r="D73" s="18"/>
      <c r="E73" s="19"/>
      <c r="F73" s="18"/>
      <c r="G73" s="19"/>
      <c r="H73" s="20"/>
      <c r="I73" s="20"/>
      <c r="N73" s="18"/>
      <c r="O73" s="19"/>
      <c r="P73" s="18"/>
      <c r="Q73" s="19"/>
      <c r="R73" s="18"/>
      <c r="S73" s="19"/>
      <c r="T73" s="20"/>
      <c r="U73" s="20"/>
    </row>
    <row r="74" spans="2:21">
      <c r="B74" s="18"/>
      <c r="C74" s="19"/>
      <c r="D74" s="18"/>
      <c r="E74" s="19"/>
      <c r="F74" s="18"/>
      <c r="G74" s="19"/>
      <c r="H74" s="20"/>
      <c r="I74" s="20"/>
      <c r="N74" s="18"/>
      <c r="O74" s="19"/>
      <c r="P74" s="18"/>
      <c r="Q74" s="19"/>
      <c r="R74" s="18"/>
      <c r="S74" s="19"/>
      <c r="T74" s="20"/>
      <c r="U74" s="20"/>
    </row>
    <row r="75" spans="2:21">
      <c r="B75" s="18"/>
      <c r="C75" s="19"/>
      <c r="D75" s="18"/>
      <c r="E75" s="19"/>
      <c r="F75" s="18"/>
      <c r="G75" s="19"/>
      <c r="H75" s="20"/>
      <c r="I75" s="20"/>
      <c r="N75" s="18"/>
      <c r="O75" s="19"/>
      <c r="P75" s="18"/>
      <c r="Q75" s="19"/>
      <c r="R75" s="18"/>
      <c r="S75" s="19"/>
      <c r="T75" s="20"/>
      <c r="U75" s="20"/>
    </row>
    <row r="76" spans="2:21">
      <c r="B76" s="18"/>
      <c r="C76" s="19"/>
      <c r="D76" s="18"/>
      <c r="E76" s="19"/>
      <c r="F76" s="18"/>
      <c r="G76" s="19"/>
      <c r="H76" s="20"/>
      <c r="I76" s="20"/>
      <c r="N76" s="18"/>
      <c r="O76" s="19"/>
      <c r="P76" s="18"/>
      <c r="Q76" s="19"/>
      <c r="R76" s="18"/>
      <c r="S76" s="19"/>
      <c r="T76" s="20"/>
      <c r="U76" s="20"/>
    </row>
    <row r="77" spans="2:21">
      <c r="B77" s="18"/>
      <c r="C77" s="19"/>
      <c r="D77" s="18"/>
      <c r="E77" s="19"/>
      <c r="F77" s="18"/>
      <c r="G77" s="19"/>
      <c r="H77" s="20"/>
      <c r="I77" s="20"/>
      <c r="N77" s="18"/>
      <c r="O77" s="19"/>
      <c r="P77" s="18"/>
      <c r="Q77" s="19"/>
      <c r="R77" s="18"/>
      <c r="S77" s="19"/>
      <c r="T77" s="20"/>
      <c r="U77" s="20"/>
    </row>
    <row r="78" spans="2:21">
      <c r="B78" s="18"/>
      <c r="C78" s="19"/>
      <c r="D78" s="18"/>
      <c r="E78" s="19"/>
      <c r="F78" s="18"/>
      <c r="G78" s="19"/>
      <c r="H78" s="20"/>
      <c r="I78" s="20"/>
      <c r="N78" s="18"/>
      <c r="O78" s="19"/>
      <c r="P78" s="18"/>
      <c r="Q78" s="19"/>
      <c r="R78" s="18"/>
      <c r="S78" s="19"/>
      <c r="T78" s="20"/>
      <c r="U78" s="20"/>
    </row>
    <row r="79" spans="2:21">
      <c r="B79" s="18"/>
      <c r="C79" s="19"/>
      <c r="D79" s="18"/>
      <c r="E79" s="19"/>
      <c r="F79" s="18"/>
      <c r="G79" s="19"/>
      <c r="H79" s="20"/>
      <c r="I79" s="20"/>
      <c r="N79" s="18"/>
      <c r="O79" s="19"/>
      <c r="P79" s="18"/>
      <c r="Q79" s="19"/>
      <c r="R79" s="18"/>
      <c r="S79" s="19"/>
      <c r="T79" s="20"/>
      <c r="U79" s="20"/>
    </row>
    <row r="80" spans="2:21">
      <c r="B80" s="18"/>
      <c r="C80" s="19"/>
      <c r="D80" s="18"/>
      <c r="E80" s="19"/>
      <c r="F80" s="18"/>
      <c r="G80" s="19"/>
      <c r="H80" s="20"/>
      <c r="I80" s="20"/>
      <c r="N80" s="18"/>
      <c r="O80" s="19"/>
      <c r="P80" s="18"/>
      <c r="Q80" s="19"/>
      <c r="R80" s="18"/>
      <c r="S80" s="19"/>
      <c r="T80" s="20"/>
      <c r="U80" s="20"/>
    </row>
    <row r="81" spans="2:21">
      <c r="B81" s="18"/>
      <c r="C81" s="19"/>
      <c r="D81" s="18"/>
      <c r="E81" s="19"/>
      <c r="F81" s="18"/>
      <c r="G81" s="19"/>
      <c r="H81" s="20"/>
      <c r="I81" s="20"/>
      <c r="N81" s="18"/>
      <c r="O81" s="19"/>
      <c r="P81" s="18"/>
      <c r="Q81" s="19"/>
      <c r="R81" s="18"/>
      <c r="S81" s="19"/>
      <c r="T81" s="20"/>
      <c r="U81" s="20"/>
    </row>
    <row r="82" spans="2:21">
      <c r="B82" s="18"/>
      <c r="C82" s="19"/>
      <c r="D82" s="18"/>
      <c r="E82" s="19"/>
      <c r="F82" s="18"/>
      <c r="G82" s="19"/>
      <c r="H82" s="20"/>
      <c r="I82" s="20"/>
      <c r="N82" s="18"/>
      <c r="O82" s="19"/>
      <c r="P82" s="18"/>
      <c r="Q82" s="19"/>
      <c r="R82" s="18"/>
      <c r="S82" s="19"/>
      <c r="T82" s="20"/>
      <c r="U82" s="20"/>
    </row>
    <row r="83" spans="2:21">
      <c r="B83" s="18"/>
      <c r="C83" s="19"/>
      <c r="D83" s="18"/>
      <c r="E83" s="19"/>
      <c r="F83" s="18"/>
      <c r="G83" s="19"/>
      <c r="H83" s="20"/>
      <c r="I83" s="20"/>
      <c r="N83" s="18"/>
      <c r="O83" s="19"/>
      <c r="P83" s="18"/>
      <c r="Q83" s="19"/>
      <c r="R83" s="18"/>
      <c r="S83" s="19"/>
      <c r="T83" s="20"/>
      <c r="U83" s="20"/>
    </row>
    <row r="84" spans="2:21">
      <c r="B84" s="18"/>
      <c r="C84" s="19"/>
      <c r="D84" s="18"/>
      <c r="E84" s="19"/>
      <c r="F84" s="18"/>
      <c r="G84" s="19"/>
      <c r="H84" s="20"/>
      <c r="I84" s="20"/>
      <c r="N84" s="18"/>
      <c r="O84" s="19"/>
      <c r="P84" s="18"/>
      <c r="Q84" s="19"/>
      <c r="R84" s="18"/>
      <c r="S84" s="19"/>
      <c r="T84" s="20"/>
      <c r="U84" s="20"/>
    </row>
    <row r="85" spans="2:21">
      <c r="B85" s="18"/>
      <c r="C85" s="19"/>
      <c r="D85" s="18"/>
      <c r="E85" s="19"/>
      <c r="F85" s="18"/>
      <c r="G85" s="19"/>
      <c r="H85" s="20"/>
      <c r="I85" s="20"/>
      <c r="N85" s="18"/>
      <c r="O85" s="19"/>
      <c r="P85" s="18"/>
      <c r="Q85" s="19"/>
      <c r="R85" s="18"/>
      <c r="S85" s="19"/>
      <c r="T85" s="20"/>
      <c r="U85" s="20"/>
    </row>
    <row r="86" spans="2:21">
      <c r="B86" s="18"/>
      <c r="C86" s="19"/>
      <c r="D86" s="18"/>
      <c r="E86" s="19"/>
      <c r="F86" s="18"/>
      <c r="G86" s="19"/>
      <c r="H86" s="20"/>
      <c r="I86" s="20"/>
      <c r="N86" s="18"/>
      <c r="O86" s="19"/>
      <c r="P86" s="18"/>
      <c r="Q86" s="19"/>
      <c r="R86" s="18"/>
      <c r="S86" s="19"/>
      <c r="T86" s="20"/>
      <c r="U86" s="20"/>
    </row>
    <row r="87" spans="2:21">
      <c r="B87" s="18"/>
      <c r="C87" s="19"/>
      <c r="D87" s="18"/>
      <c r="E87" s="19"/>
      <c r="F87" s="18"/>
      <c r="G87" s="19"/>
      <c r="H87" s="20"/>
      <c r="I87" s="20"/>
      <c r="N87" s="18"/>
      <c r="O87" s="19"/>
      <c r="P87" s="18"/>
      <c r="Q87" s="19"/>
      <c r="R87" s="18"/>
      <c r="S87" s="19"/>
      <c r="T87" s="20"/>
      <c r="U87" s="20"/>
    </row>
    <row r="88" spans="2:21">
      <c r="B88" s="18"/>
      <c r="C88" s="19"/>
      <c r="D88" s="18"/>
      <c r="E88" s="19"/>
      <c r="F88" s="18"/>
      <c r="G88" s="19"/>
      <c r="H88" s="20"/>
      <c r="I88" s="20"/>
      <c r="N88" s="18"/>
      <c r="O88" s="19"/>
      <c r="P88" s="18"/>
      <c r="Q88" s="19"/>
      <c r="R88" s="18"/>
      <c r="S88" s="19"/>
      <c r="T88" s="20"/>
      <c r="U88" s="20"/>
    </row>
    <row r="89" spans="2:21">
      <c r="B89" s="18"/>
      <c r="C89" s="19"/>
      <c r="D89" s="18"/>
      <c r="E89" s="19"/>
      <c r="F89" s="18"/>
      <c r="G89" s="19"/>
      <c r="H89" s="20"/>
      <c r="I89" s="20"/>
      <c r="N89" s="18"/>
      <c r="O89" s="19"/>
      <c r="P89" s="18"/>
      <c r="Q89" s="19"/>
      <c r="R89" s="18"/>
      <c r="S89" s="19"/>
      <c r="T89" s="20"/>
      <c r="U89" s="20"/>
    </row>
    <row r="90" spans="2:21">
      <c r="B90" s="18"/>
      <c r="C90" s="19"/>
      <c r="D90" s="18"/>
      <c r="E90" s="19"/>
      <c r="F90" s="18"/>
      <c r="G90" s="19"/>
      <c r="H90" s="20"/>
      <c r="I90" s="20"/>
      <c r="N90" s="18"/>
      <c r="O90" s="19"/>
      <c r="P90" s="18"/>
      <c r="Q90" s="19"/>
      <c r="R90" s="18"/>
      <c r="S90" s="19"/>
      <c r="T90" s="20"/>
      <c r="U90" s="20"/>
    </row>
    <row r="91" spans="2:21">
      <c r="B91" s="18"/>
      <c r="C91" s="19"/>
      <c r="D91" s="18"/>
      <c r="E91" s="19"/>
      <c r="F91" s="18"/>
      <c r="G91" s="19"/>
      <c r="H91" s="20"/>
      <c r="I91" s="20"/>
      <c r="N91" s="18"/>
      <c r="O91" s="19"/>
      <c r="P91" s="18"/>
      <c r="Q91" s="19"/>
      <c r="R91" s="18"/>
      <c r="S91" s="19"/>
      <c r="T91" s="20"/>
      <c r="U91" s="20"/>
    </row>
    <row r="92" spans="2:21">
      <c r="B92" s="18"/>
      <c r="C92" s="19"/>
      <c r="D92" s="18"/>
      <c r="E92" s="19"/>
      <c r="F92" s="18"/>
      <c r="G92" s="19"/>
      <c r="H92" s="20"/>
      <c r="I92" s="20"/>
      <c r="N92" s="18"/>
      <c r="O92" s="19"/>
      <c r="P92" s="18"/>
      <c r="Q92" s="19"/>
      <c r="R92" s="18"/>
      <c r="S92" s="19"/>
      <c r="T92" s="20"/>
      <c r="U92" s="20"/>
    </row>
    <row r="93" spans="2:21">
      <c r="B93" s="18"/>
      <c r="C93" s="19"/>
      <c r="D93" s="18"/>
      <c r="E93" s="19"/>
      <c r="F93" s="18"/>
      <c r="G93" s="19"/>
      <c r="H93" s="20"/>
      <c r="I93" s="20"/>
      <c r="N93" s="18"/>
      <c r="O93" s="19"/>
      <c r="P93" s="18"/>
      <c r="Q93" s="19"/>
      <c r="R93" s="18"/>
      <c r="S93" s="19"/>
      <c r="T93" s="20"/>
      <c r="U93" s="20"/>
    </row>
    <row r="94" spans="2:21">
      <c r="B94" s="18"/>
      <c r="C94" s="19"/>
      <c r="D94" s="18"/>
      <c r="E94" s="19"/>
      <c r="F94" s="18"/>
      <c r="G94" s="19"/>
      <c r="H94" s="20"/>
      <c r="I94" s="20"/>
      <c r="N94" s="18"/>
      <c r="O94" s="19"/>
      <c r="P94" s="18"/>
      <c r="Q94" s="19"/>
      <c r="R94" s="18"/>
      <c r="S94" s="19"/>
      <c r="T94" s="20"/>
      <c r="U94" s="20"/>
    </row>
    <row r="95" spans="2:21">
      <c r="B95" s="18"/>
      <c r="C95" s="19"/>
      <c r="D95" s="18"/>
      <c r="E95" s="19"/>
      <c r="F95" s="18"/>
      <c r="G95" s="19"/>
      <c r="H95" s="20"/>
      <c r="I95" s="20"/>
      <c r="N95" s="18"/>
      <c r="O95" s="19"/>
      <c r="P95" s="18"/>
      <c r="Q95" s="19"/>
      <c r="R95" s="18"/>
      <c r="S95" s="19"/>
      <c r="T95" s="20"/>
      <c r="U95" s="20"/>
    </row>
    <row r="96" spans="2:21">
      <c r="B96" s="18"/>
      <c r="C96" s="19"/>
      <c r="D96" s="18"/>
      <c r="E96" s="19"/>
      <c r="F96" s="18"/>
      <c r="G96" s="19"/>
      <c r="H96" s="20"/>
      <c r="I96" s="20"/>
      <c r="N96" s="18"/>
      <c r="O96" s="19"/>
      <c r="P96" s="18"/>
      <c r="Q96" s="19"/>
      <c r="R96" s="18"/>
      <c r="S96" s="19"/>
      <c r="T96" s="20"/>
      <c r="U96" s="20"/>
    </row>
    <row r="97" spans="2:21">
      <c r="B97" s="18"/>
      <c r="C97" s="19"/>
      <c r="D97" s="18"/>
      <c r="E97" s="19"/>
      <c r="F97" s="18"/>
      <c r="G97" s="19"/>
      <c r="H97" s="20"/>
      <c r="I97" s="20"/>
      <c r="N97" s="18"/>
      <c r="O97" s="19"/>
      <c r="P97" s="18"/>
      <c r="Q97" s="19"/>
      <c r="R97" s="18"/>
      <c r="S97" s="19"/>
      <c r="T97" s="20"/>
      <c r="U97" s="20"/>
    </row>
    <row r="98" spans="2:21">
      <c r="B98" s="18"/>
      <c r="C98" s="19"/>
      <c r="D98" s="18"/>
      <c r="E98" s="19"/>
      <c r="F98" s="18"/>
      <c r="G98" s="19"/>
      <c r="H98" s="20"/>
      <c r="I98" s="20"/>
      <c r="N98" s="18"/>
      <c r="O98" s="19"/>
      <c r="P98" s="18"/>
      <c r="Q98" s="19"/>
      <c r="R98" s="18"/>
      <c r="S98" s="19"/>
      <c r="T98" s="20"/>
      <c r="U98" s="20"/>
    </row>
    <row r="99" spans="2:21">
      <c r="B99" s="18"/>
      <c r="C99" s="19"/>
      <c r="D99" s="18"/>
      <c r="E99" s="19"/>
      <c r="F99" s="18"/>
      <c r="G99" s="19"/>
      <c r="H99" s="20"/>
      <c r="I99" s="20"/>
      <c r="N99" s="18"/>
      <c r="O99" s="19"/>
      <c r="P99" s="18"/>
      <c r="Q99" s="19"/>
      <c r="R99" s="18"/>
      <c r="S99" s="19"/>
      <c r="T99" s="20"/>
      <c r="U99" s="20"/>
    </row>
    <row r="100" spans="2:21">
      <c r="B100" s="18"/>
      <c r="C100" s="19"/>
      <c r="D100" s="18"/>
      <c r="E100" s="19"/>
      <c r="F100" s="18"/>
      <c r="G100" s="19"/>
      <c r="H100" s="20"/>
      <c r="I100" s="20"/>
      <c r="N100" s="18"/>
      <c r="O100" s="19"/>
      <c r="P100" s="18"/>
      <c r="Q100" s="19"/>
      <c r="R100" s="18"/>
      <c r="S100" s="19"/>
      <c r="T100" s="20"/>
      <c r="U100" s="20"/>
    </row>
    <row r="101" spans="2:21">
      <c r="B101" s="18"/>
      <c r="C101" s="19"/>
      <c r="D101" s="18"/>
      <c r="E101" s="19"/>
      <c r="F101" s="18"/>
      <c r="G101" s="19"/>
      <c r="H101" s="20"/>
      <c r="I101" s="20"/>
      <c r="N101" s="18"/>
      <c r="O101" s="19"/>
      <c r="P101" s="18"/>
      <c r="Q101" s="19"/>
      <c r="R101" s="18"/>
      <c r="S101" s="19"/>
      <c r="T101" s="20"/>
      <c r="U101" s="20"/>
    </row>
    <row r="102" spans="2:21">
      <c r="B102" s="18"/>
      <c r="C102" s="19"/>
      <c r="D102" s="18"/>
      <c r="E102" s="19"/>
      <c r="F102" s="18"/>
      <c r="G102" s="19"/>
      <c r="H102" s="20"/>
      <c r="I102" s="20"/>
      <c r="N102" s="18"/>
      <c r="O102" s="19"/>
      <c r="P102" s="18"/>
      <c r="Q102" s="19"/>
      <c r="R102" s="18"/>
      <c r="S102" s="19"/>
      <c r="T102" s="20"/>
      <c r="U102" s="20"/>
    </row>
    <row r="103" spans="2:21">
      <c r="B103" s="18"/>
      <c r="C103" s="19"/>
      <c r="D103" s="18"/>
      <c r="E103" s="19"/>
      <c r="F103" s="18"/>
      <c r="G103" s="19"/>
      <c r="H103" s="20"/>
      <c r="I103" s="20"/>
      <c r="N103" s="18"/>
      <c r="O103" s="19"/>
      <c r="P103" s="18"/>
      <c r="Q103" s="19"/>
      <c r="R103" s="18"/>
      <c r="S103" s="19"/>
      <c r="T103" s="20"/>
      <c r="U103" s="20"/>
    </row>
    <row r="104" spans="2:21">
      <c r="B104" s="18"/>
      <c r="C104" s="19"/>
      <c r="D104" s="18"/>
      <c r="E104" s="19"/>
      <c r="F104" s="18"/>
      <c r="G104" s="19"/>
      <c r="H104" s="20"/>
      <c r="I104" s="20"/>
      <c r="N104" s="18"/>
      <c r="O104" s="19"/>
      <c r="P104" s="18"/>
      <c r="Q104" s="19"/>
      <c r="R104" s="18"/>
      <c r="S104" s="19"/>
      <c r="T104" s="20"/>
      <c r="U104" s="20"/>
    </row>
    <row r="105" spans="2:21">
      <c r="B105" s="18"/>
      <c r="C105" s="19"/>
      <c r="D105" s="18"/>
      <c r="E105" s="19"/>
      <c r="F105" s="18"/>
      <c r="G105" s="19"/>
      <c r="H105" s="20"/>
      <c r="I105" s="20"/>
      <c r="N105" s="18"/>
      <c r="O105" s="19"/>
      <c r="P105" s="18"/>
      <c r="Q105" s="19"/>
      <c r="R105" s="18"/>
      <c r="S105" s="19"/>
      <c r="T105" s="20"/>
      <c r="U105" s="20"/>
    </row>
    <row r="106" spans="2:21">
      <c r="B106" s="18"/>
      <c r="C106" s="19"/>
      <c r="D106" s="18"/>
      <c r="E106" s="19"/>
      <c r="F106" s="18"/>
      <c r="G106" s="19"/>
      <c r="H106" s="20"/>
      <c r="I106" s="20"/>
      <c r="N106" s="18"/>
      <c r="O106" s="19"/>
      <c r="P106" s="18"/>
      <c r="Q106" s="19"/>
      <c r="R106" s="18"/>
      <c r="S106" s="19"/>
      <c r="T106" s="20"/>
      <c r="U106" s="20"/>
    </row>
    <row r="107" spans="2:21">
      <c r="B107" s="18"/>
      <c r="C107" s="19"/>
      <c r="D107" s="18"/>
      <c r="E107" s="19"/>
      <c r="F107" s="18"/>
      <c r="G107" s="19"/>
      <c r="H107" s="20"/>
      <c r="I107" s="20"/>
      <c r="N107" s="18"/>
      <c r="O107" s="19"/>
      <c r="P107" s="18"/>
      <c r="Q107" s="19"/>
      <c r="R107" s="18"/>
      <c r="S107" s="19"/>
      <c r="T107" s="20"/>
      <c r="U107" s="20"/>
    </row>
    <row r="108" spans="2:21">
      <c r="B108" s="18"/>
      <c r="C108" s="19"/>
      <c r="D108" s="18"/>
      <c r="E108" s="19"/>
      <c r="F108" s="18"/>
      <c r="G108" s="19"/>
      <c r="H108" s="20"/>
      <c r="I108" s="20"/>
      <c r="N108" s="18"/>
      <c r="O108" s="19"/>
      <c r="P108" s="18"/>
      <c r="Q108" s="19"/>
      <c r="R108" s="18"/>
      <c r="S108" s="19"/>
      <c r="T108" s="20"/>
      <c r="U108" s="20"/>
    </row>
    <row r="109" spans="2:21">
      <c r="B109" s="18"/>
      <c r="C109" s="19"/>
      <c r="D109" s="18"/>
      <c r="E109" s="19"/>
      <c r="F109" s="18"/>
      <c r="G109" s="19"/>
      <c r="H109" s="20"/>
      <c r="I109" s="20"/>
      <c r="N109" s="18"/>
      <c r="O109" s="19"/>
      <c r="P109" s="18"/>
      <c r="Q109" s="19"/>
      <c r="R109" s="18"/>
      <c r="S109" s="19"/>
      <c r="T109" s="20"/>
      <c r="U109" s="20"/>
    </row>
    <row r="110" spans="2:21">
      <c r="B110" s="18"/>
      <c r="C110" s="19"/>
      <c r="D110" s="18"/>
      <c r="E110" s="19"/>
      <c r="F110" s="18"/>
      <c r="G110" s="19"/>
      <c r="H110" s="20"/>
      <c r="I110" s="20"/>
      <c r="N110" s="18"/>
      <c r="O110" s="19"/>
      <c r="P110" s="18"/>
      <c r="Q110" s="19"/>
      <c r="R110" s="18"/>
      <c r="S110" s="19"/>
      <c r="T110" s="20"/>
      <c r="U110" s="20"/>
    </row>
    <row r="111" spans="2:21">
      <c r="B111" s="18"/>
      <c r="C111" s="19"/>
      <c r="D111" s="18"/>
      <c r="E111" s="19"/>
      <c r="F111" s="18"/>
      <c r="G111" s="19"/>
      <c r="H111" s="20"/>
      <c r="I111" s="20"/>
      <c r="N111" s="18"/>
      <c r="O111" s="19"/>
      <c r="P111" s="18"/>
      <c r="Q111" s="19"/>
      <c r="R111" s="18"/>
      <c r="S111" s="19"/>
      <c r="T111" s="20"/>
      <c r="U111" s="20"/>
    </row>
    <row r="112" spans="2:21">
      <c r="B112" s="18"/>
      <c r="C112" s="19"/>
      <c r="D112" s="18"/>
      <c r="E112" s="19"/>
      <c r="F112" s="18"/>
      <c r="G112" s="19"/>
      <c r="H112" s="20"/>
      <c r="I112" s="20"/>
      <c r="N112" s="18"/>
      <c r="O112" s="19"/>
      <c r="P112" s="18"/>
      <c r="Q112" s="19"/>
      <c r="R112" s="18"/>
      <c r="S112" s="19"/>
      <c r="T112" s="20"/>
      <c r="U112" s="20"/>
    </row>
    <row r="113" spans="2:21">
      <c r="B113" s="18"/>
      <c r="C113" s="19"/>
      <c r="D113" s="18"/>
      <c r="E113" s="19"/>
      <c r="F113" s="18"/>
      <c r="G113" s="19"/>
      <c r="H113" s="20"/>
      <c r="I113" s="20"/>
      <c r="N113" s="18"/>
      <c r="O113" s="19"/>
      <c r="P113" s="18"/>
      <c r="Q113" s="19"/>
      <c r="R113" s="18"/>
      <c r="S113" s="19"/>
      <c r="T113" s="20"/>
      <c r="U113" s="20"/>
    </row>
    <row r="114" spans="2:21">
      <c r="B114" s="18"/>
      <c r="C114" s="19"/>
      <c r="D114" s="18"/>
      <c r="E114" s="19"/>
      <c r="F114" s="18"/>
      <c r="G114" s="19"/>
      <c r="H114" s="20"/>
      <c r="I114" s="20"/>
      <c r="N114" s="18"/>
      <c r="O114" s="19"/>
      <c r="P114" s="18"/>
      <c r="Q114" s="19"/>
      <c r="R114" s="18"/>
      <c r="S114" s="19"/>
      <c r="T114" s="20"/>
      <c r="U114" s="20"/>
    </row>
    <row r="115" spans="2:21">
      <c r="B115" s="18"/>
      <c r="C115" s="19"/>
      <c r="D115" s="18"/>
      <c r="E115" s="19"/>
      <c r="F115" s="18"/>
      <c r="G115" s="19"/>
      <c r="H115" s="20"/>
      <c r="I115" s="20"/>
      <c r="N115" s="18"/>
      <c r="O115" s="19"/>
      <c r="P115" s="18"/>
      <c r="Q115" s="19"/>
      <c r="R115" s="18"/>
      <c r="S115" s="19"/>
      <c r="T115" s="20"/>
      <c r="U115" s="20"/>
    </row>
    <row r="116" spans="2:21">
      <c r="B116" s="18"/>
      <c r="C116" s="19"/>
      <c r="D116" s="18"/>
      <c r="E116" s="19"/>
      <c r="F116" s="18"/>
      <c r="G116" s="19"/>
      <c r="H116" s="20"/>
      <c r="I116" s="20"/>
      <c r="N116" s="18"/>
      <c r="O116" s="19"/>
      <c r="P116" s="18"/>
      <c r="Q116" s="19"/>
      <c r="R116" s="18"/>
      <c r="S116" s="19"/>
      <c r="T116" s="20"/>
      <c r="U116" s="20"/>
    </row>
    <row r="117" spans="2:21">
      <c r="B117" s="18"/>
      <c r="C117" s="19"/>
      <c r="D117" s="18"/>
      <c r="E117" s="19"/>
      <c r="F117" s="18"/>
      <c r="G117" s="19"/>
      <c r="H117" s="20"/>
      <c r="I117" s="20"/>
      <c r="N117" s="18"/>
      <c r="O117" s="19"/>
      <c r="P117" s="18"/>
      <c r="Q117" s="19"/>
      <c r="R117" s="18"/>
      <c r="S117" s="19"/>
      <c r="T117" s="20"/>
      <c r="U117" s="20"/>
    </row>
    <row r="118" spans="2:21">
      <c r="B118" s="18"/>
      <c r="C118" s="19"/>
      <c r="D118" s="18"/>
      <c r="E118" s="19"/>
      <c r="F118" s="18"/>
      <c r="G118" s="19"/>
      <c r="H118" s="20"/>
      <c r="I118" s="20"/>
      <c r="N118" s="18"/>
      <c r="O118" s="19"/>
      <c r="P118" s="18"/>
      <c r="Q118" s="19"/>
      <c r="R118" s="18"/>
      <c r="S118" s="19"/>
      <c r="T118" s="20"/>
      <c r="U118" s="20"/>
    </row>
    <row r="119" spans="2:21">
      <c r="B119" s="18"/>
      <c r="C119" s="19"/>
      <c r="D119" s="18"/>
      <c r="E119" s="19"/>
      <c r="F119" s="18"/>
      <c r="G119" s="19"/>
      <c r="H119" s="20"/>
      <c r="I119" s="20"/>
      <c r="N119" s="18"/>
      <c r="O119" s="19"/>
      <c r="P119" s="18"/>
      <c r="Q119" s="19"/>
      <c r="R119" s="18"/>
      <c r="S119" s="19"/>
      <c r="T119" s="20"/>
      <c r="U119" s="20"/>
    </row>
    <row r="120" spans="2:21">
      <c r="B120" s="18"/>
      <c r="C120" s="19"/>
      <c r="D120" s="18"/>
      <c r="E120" s="19"/>
      <c r="F120" s="18"/>
      <c r="G120" s="19"/>
      <c r="H120" s="20"/>
      <c r="I120" s="20"/>
      <c r="N120" s="18"/>
      <c r="O120" s="19"/>
      <c r="P120" s="18"/>
      <c r="Q120" s="19"/>
      <c r="R120" s="18"/>
      <c r="S120" s="19"/>
      <c r="T120" s="20"/>
      <c r="U120" s="20"/>
    </row>
    <row r="121" spans="2:21">
      <c r="B121" s="18"/>
      <c r="C121" s="19"/>
      <c r="D121" s="18"/>
      <c r="E121" s="19"/>
      <c r="F121" s="18"/>
      <c r="G121" s="19"/>
      <c r="H121" s="20"/>
      <c r="I121" s="20"/>
      <c r="N121" s="18"/>
      <c r="O121" s="19"/>
      <c r="P121" s="18"/>
      <c r="Q121" s="19"/>
      <c r="R121" s="18"/>
      <c r="S121" s="19"/>
      <c r="T121" s="20"/>
      <c r="U121" s="20"/>
    </row>
    <row r="122" spans="2:21">
      <c r="B122" s="18"/>
      <c r="C122" s="19"/>
      <c r="D122" s="18"/>
      <c r="E122" s="19"/>
      <c r="F122" s="18"/>
      <c r="G122" s="19"/>
      <c r="H122" s="20"/>
      <c r="I122" s="20"/>
      <c r="N122" s="18"/>
      <c r="O122" s="19"/>
      <c r="P122" s="18"/>
      <c r="Q122" s="19"/>
      <c r="R122" s="18"/>
      <c r="S122" s="19"/>
      <c r="T122" s="20"/>
      <c r="U122" s="20"/>
    </row>
    <row r="123" spans="2:21">
      <c r="B123" s="18"/>
      <c r="C123" s="19"/>
      <c r="D123" s="18"/>
      <c r="E123" s="19"/>
      <c r="F123" s="18"/>
      <c r="G123" s="19"/>
      <c r="H123" s="20"/>
      <c r="I123" s="20"/>
      <c r="N123" s="18"/>
      <c r="O123" s="19"/>
      <c r="P123" s="18"/>
      <c r="Q123" s="19"/>
      <c r="R123" s="18"/>
      <c r="S123" s="19"/>
      <c r="T123" s="20"/>
      <c r="U123" s="20"/>
    </row>
    <row r="124" spans="2:21">
      <c r="B124" s="18"/>
      <c r="C124" s="19"/>
      <c r="D124" s="18"/>
      <c r="E124" s="19"/>
      <c r="F124" s="18"/>
      <c r="G124" s="19"/>
      <c r="H124" s="20"/>
      <c r="I124" s="20"/>
      <c r="N124" s="18"/>
      <c r="O124" s="19"/>
      <c r="P124" s="18"/>
      <c r="Q124" s="19"/>
      <c r="R124" s="18"/>
      <c r="S124" s="19"/>
      <c r="T124" s="20"/>
      <c r="U124" s="20"/>
    </row>
    <row r="125" spans="2:21">
      <c r="B125" s="18"/>
      <c r="C125" s="19"/>
      <c r="D125" s="18"/>
      <c r="E125" s="19"/>
      <c r="F125" s="18"/>
      <c r="G125" s="19"/>
      <c r="H125" s="20"/>
      <c r="I125" s="20"/>
      <c r="N125" s="18"/>
      <c r="O125" s="19"/>
      <c r="P125" s="18"/>
      <c r="Q125" s="19"/>
      <c r="R125" s="18"/>
      <c r="S125" s="19"/>
      <c r="T125" s="20"/>
      <c r="U125" s="20"/>
    </row>
    <row r="126" spans="2:21">
      <c r="B126" s="18"/>
      <c r="C126" s="19"/>
      <c r="D126" s="18"/>
      <c r="E126" s="19"/>
      <c r="F126" s="18"/>
      <c r="G126" s="19"/>
      <c r="H126" s="20"/>
      <c r="I126" s="20"/>
      <c r="N126" s="18"/>
      <c r="O126" s="19"/>
      <c r="P126" s="18"/>
      <c r="Q126" s="19"/>
      <c r="R126" s="18"/>
      <c r="S126" s="19"/>
      <c r="T126" s="20"/>
      <c r="U126" s="20"/>
    </row>
    <row r="127" spans="2:21">
      <c r="B127" s="18"/>
      <c r="C127" s="19"/>
      <c r="D127" s="18"/>
      <c r="E127" s="19"/>
      <c r="F127" s="18"/>
      <c r="G127" s="19"/>
      <c r="H127" s="20"/>
      <c r="I127" s="20"/>
      <c r="N127" s="18"/>
      <c r="O127" s="19"/>
      <c r="P127" s="18"/>
      <c r="Q127" s="19"/>
      <c r="R127" s="18"/>
      <c r="S127" s="19"/>
      <c r="T127" s="20"/>
      <c r="U127" s="20"/>
    </row>
    <row r="128" spans="2:21">
      <c r="B128" s="18"/>
      <c r="C128" s="19"/>
      <c r="D128" s="18"/>
      <c r="E128" s="19"/>
      <c r="F128" s="18"/>
      <c r="G128" s="19"/>
      <c r="H128" s="20"/>
      <c r="I128" s="20"/>
      <c r="N128" s="18"/>
      <c r="O128" s="19"/>
      <c r="P128" s="18"/>
      <c r="Q128" s="19"/>
      <c r="R128" s="18"/>
      <c r="S128" s="19"/>
      <c r="T128" s="20"/>
      <c r="U128" s="20"/>
    </row>
    <row r="129" spans="2:21">
      <c r="B129" s="18"/>
      <c r="C129" s="19"/>
      <c r="D129" s="18"/>
      <c r="E129" s="19"/>
      <c r="F129" s="18"/>
      <c r="G129" s="19"/>
      <c r="H129" s="20"/>
      <c r="I129" s="20"/>
      <c r="N129" s="18"/>
      <c r="O129" s="19"/>
      <c r="P129" s="18"/>
      <c r="Q129" s="19"/>
      <c r="R129" s="18"/>
      <c r="S129" s="19"/>
      <c r="T129" s="20"/>
      <c r="U129" s="20"/>
    </row>
    <row r="130" spans="2:21">
      <c r="B130" s="18"/>
      <c r="C130" s="19"/>
      <c r="D130" s="18"/>
      <c r="E130" s="19"/>
      <c r="F130" s="18"/>
      <c r="G130" s="19"/>
      <c r="H130" s="20"/>
      <c r="I130" s="20"/>
      <c r="N130" s="18"/>
      <c r="O130" s="19"/>
      <c r="P130" s="18"/>
      <c r="Q130" s="19"/>
      <c r="R130" s="18"/>
      <c r="S130" s="19"/>
      <c r="T130" s="20"/>
      <c r="U130" s="20"/>
    </row>
    <row r="131" spans="2:21">
      <c r="B131" s="18"/>
      <c r="C131" s="19"/>
      <c r="D131" s="18"/>
      <c r="E131" s="19"/>
      <c r="F131" s="18"/>
      <c r="G131" s="19"/>
      <c r="H131" s="20"/>
      <c r="I131" s="20"/>
      <c r="N131" s="18"/>
      <c r="O131" s="19"/>
      <c r="P131" s="18"/>
      <c r="Q131" s="19"/>
      <c r="R131" s="18"/>
      <c r="S131" s="19"/>
      <c r="T131" s="20"/>
      <c r="U131" s="20"/>
    </row>
    <row r="132" spans="2:21">
      <c r="B132" s="18"/>
      <c r="C132" s="19"/>
      <c r="D132" s="18"/>
      <c r="E132" s="19"/>
      <c r="F132" s="18"/>
      <c r="G132" s="19"/>
      <c r="H132" s="20"/>
      <c r="I132" s="20"/>
      <c r="N132" s="18"/>
      <c r="O132" s="19"/>
      <c r="P132" s="18"/>
      <c r="Q132" s="19"/>
      <c r="R132" s="18"/>
      <c r="S132" s="19"/>
      <c r="T132" s="20"/>
      <c r="U132" s="20"/>
    </row>
    <row r="133" spans="2:21">
      <c r="B133" s="18"/>
      <c r="C133" s="19"/>
      <c r="D133" s="18"/>
      <c r="E133" s="19"/>
      <c r="F133" s="18"/>
      <c r="G133" s="19"/>
      <c r="H133" s="20"/>
      <c r="I133" s="20"/>
      <c r="N133" s="18"/>
      <c r="O133" s="19"/>
      <c r="P133" s="18"/>
      <c r="Q133" s="19"/>
      <c r="R133" s="18"/>
      <c r="S133" s="19"/>
      <c r="T133" s="20"/>
      <c r="U133" s="20"/>
    </row>
    <row r="134" spans="2:21">
      <c r="B134" s="18"/>
      <c r="C134" s="19"/>
      <c r="D134" s="18"/>
      <c r="E134" s="19"/>
      <c r="F134" s="18"/>
      <c r="G134" s="19"/>
      <c r="H134" s="20"/>
      <c r="I134" s="20"/>
      <c r="N134" s="18"/>
      <c r="O134" s="19"/>
      <c r="P134" s="18"/>
      <c r="Q134" s="19"/>
      <c r="R134" s="18"/>
      <c r="S134" s="19"/>
      <c r="T134" s="20"/>
      <c r="U134" s="20"/>
    </row>
    <row r="135" spans="2:21">
      <c r="B135" s="18"/>
      <c r="C135" s="19"/>
      <c r="D135" s="18"/>
      <c r="E135" s="19"/>
      <c r="F135" s="18"/>
      <c r="G135" s="19"/>
      <c r="H135" s="20"/>
      <c r="I135" s="20"/>
      <c r="N135" s="18"/>
      <c r="O135" s="19"/>
      <c r="P135" s="18"/>
      <c r="Q135" s="19"/>
      <c r="R135" s="18"/>
      <c r="S135" s="19"/>
      <c r="T135" s="20"/>
      <c r="U135" s="20"/>
    </row>
    <row r="136" spans="2:21">
      <c r="B136" s="18"/>
      <c r="C136" s="19"/>
      <c r="D136" s="18"/>
      <c r="E136" s="19"/>
      <c r="F136" s="18"/>
      <c r="G136" s="19"/>
      <c r="H136" s="20"/>
      <c r="I136" s="20"/>
      <c r="N136" s="18"/>
      <c r="O136" s="19"/>
      <c r="P136" s="18"/>
      <c r="Q136" s="19"/>
      <c r="R136" s="18"/>
      <c r="S136" s="19"/>
      <c r="T136" s="20"/>
      <c r="U136" s="20"/>
    </row>
    <row r="137" spans="2:21">
      <c r="B137" s="18"/>
      <c r="C137" s="19"/>
      <c r="D137" s="18"/>
      <c r="E137" s="19"/>
      <c r="F137" s="18"/>
      <c r="G137" s="19"/>
      <c r="H137" s="20"/>
      <c r="I137" s="20"/>
      <c r="N137" s="18"/>
      <c r="O137" s="19"/>
      <c r="P137" s="18"/>
      <c r="Q137" s="19"/>
      <c r="R137" s="18"/>
      <c r="S137" s="19"/>
      <c r="T137" s="20"/>
      <c r="U137" s="20"/>
    </row>
    <row r="138" spans="2:21">
      <c r="B138" s="18"/>
      <c r="C138" s="19"/>
      <c r="D138" s="18"/>
      <c r="E138" s="19"/>
      <c r="F138" s="18"/>
      <c r="G138" s="19"/>
      <c r="H138" s="20"/>
      <c r="I138" s="20"/>
      <c r="N138" s="18"/>
      <c r="O138" s="19"/>
      <c r="P138" s="18"/>
      <c r="Q138" s="19"/>
      <c r="R138" s="18"/>
      <c r="S138" s="19"/>
      <c r="T138" s="20"/>
      <c r="U138" s="20"/>
    </row>
    <row r="139" spans="2:21">
      <c r="B139" s="18"/>
      <c r="C139" s="19"/>
      <c r="D139" s="18"/>
      <c r="E139" s="19"/>
      <c r="F139" s="18"/>
      <c r="G139" s="19"/>
      <c r="H139" s="20"/>
      <c r="I139" s="20"/>
      <c r="N139" s="18"/>
      <c r="O139" s="19"/>
      <c r="P139" s="18"/>
      <c r="Q139" s="19"/>
      <c r="R139" s="18"/>
      <c r="S139" s="19"/>
      <c r="T139" s="20"/>
      <c r="U139" s="20"/>
    </row>
    <row r="140" spans="2:21">
      <c r="B140" s="18"/>
      <c r="C140" s="19"/>
      <c r="D140" s="18"/>
      <c r="E140" s="19"/>
      <c r="F140" s="18"/>
      <c r="G140" s="19"/>
      <c r="H140" s="20"/>
      <c r="I140" s="20"/>
      <c r="N140" s="18"/>
      <c r="O140" s="19"/>
      <c r="P140" s="18"/>
      <c r="Q140" s="19"/>
      <c r="R140" s="18"/>
      <c r="S140" s="19"/>
      <c r="T140" s="20"/>
      <c r="U140" s="20"/>
    </row>
    <row r="141" spans="2:21">
      <c r="B141" s="18"/>
      <c r="C141" s="19"/>
      <c r="D141" s="18"/>
      <c r="E141" s="19"/>
      <c r="F141" s="18"/>
      <c r="G141" s="19"/>
      <c r="H141" s="20"/>
      <c r="I141" s="20"/>
      <c r="N141" s="18"/>
      <c r="O141" s="19"/>
      <c r="P141" s="18"/>
      <c r="Q141" s="19"/>
      <c r="R141" s="18"/>
      <c r="S141" s="19"/>
      <c r="T141" s="20"/>
      <c r="U141" s="20"/>
    </row>
    <row r="142" spans="2:21">
      <c r="B142" s="18"/>
      <c r="C142" s="19"/>
      <c r="D142" s="18"/>
      <c r="E142" s="19"/>
      <c r="F142" s="18"/>
      <c r="G142" s="19"/>
      <c r="H142" s="20"/>
      <c r="I142" s="20"/>
      <c r="N142" s="18"/>
      <c r="O142" s="19"/>
      <c r="P142" s="18"/>
      <c r="Q142" s="19"/>
      <c r="R142" s="18"/>
      <c r="S142" s="19"/>
      <c r="T142" s="20"/>
      <c r="U142" s="20"/>
    </row>
    <row r="143" spans="2:21">
      <c r="B143" s="18"/>
      <c r="C143" s="19"/>
      <c r="D143" s="18"/>
      <c r="E143" s="19"/>
      <c r="F143" s="18"/>
      <c r="G143" s="19"/>
      <c r="H143" s="20"/>
      <c r="I143" s="20"/>
      <c r="N143" s="18"/>
      <c r="O143" s="19"/>
      <c r="P143" s="18"/>
      <c r="Q143" s="19"/>
      <c r="R143" s="18"/>
      <c r="S143" s="19"/>
      <c r="T143" s="20"/>
      <c r="U143" s="20"/>
    </row>
    <row r="144" spans="2:21">
      <c r="B144" s="18"/>
      <c r="C144" s="19"/>
      <c r="D144" s="18"/>
      <c r="E144" s="19"/>
      <c r="F144" s="18"/>
      <c r="G144" s="19"/>
      <c r="H144" s="20"/>
      <c r="I144" s="20"/>
      <c r="N144" s="18"/>
      <c r="O144" s="19"/>
      <c r="P144" s="18"/>
      <c r="Q144" s="19"/>
      <c r="R144" s="18"/>
      <c r="S144" s="19"/>
      <c r="T144" s="20"/>
      <c r="U144" s="20"/>
    </row>
    <row r="145" spans="2:21">
      <c r="B145" s="18"/>
      <c r="C145" s="19"/>
      <c r="D145" s="18"/>
      <c r="E145" s="19"/>
      <c r="F145" s="18"/>
      <c r="G145" s="19"/>
      <c r="H145" s="20"/>
      <c r="I145" s="20"/>
      <c r="N145" s="18"/>
      <c r="O145" s="19"/>
      <c r="P145" s="18"/>
      <c r="Q145" s="19"/>
      <c r="R145" s="18"/>
      <c r="S145" s="19"/>
      <c r="T145" s="20"/>
      <c r="U145" s="20"/>
    </row>
    <row r="146" spans="2:21">
      <c r="B146" s="18"/>
      <c r="C146" s="19"/>
      <c r="D146" s="18"/>
      <c r="E146" s="19"/>
      <c r="F146" s="18"/>
      <c r="G146" s="19"/>
      <c r="H146" s="20"/>
      <c r="I146" s="20"/>
      <c r="N146" s="18"/>
      <c r="O146" s="19"/>
      <c r="P146" s="18"/>
      <c r="Q146" s="19"/>
      <c r="R146" s="18"/>
      <c r="S146" s="19"/>
      <c r="T146" s="20"/>
      <c r="U146" s="20"/>
    </row>
    <row r="147" spans="2:21">
      <c r="B147" s="18"/>
      <c r="C147" s="19"/>
      <c r="D147" s="18"/>
      <c r="E147" s="19"/>
      <c r="F147" s="18"/>
      <c r="G147" s="19"/>
      <c r="H147" s="20"/>
      <c r="I147" s="20"/>
      <c r="N147" s="18"/>
      <c r="O147" s="19"/>
      <c r="P147" s="18"/>
      <c r="Q147" s="19"/>
      <c r="R147" s="18"/>
      <c r="S147" s="19"/>
      <c r="T147" s="20"/>
      <c r="U147" s="20"/>
    </row>
    <row r="148" spans="2:21">
      <c r="B148" s="18"/>
      <c r="C148" s="19"/>
      <c r="D148" s="18"/>
      <c r="E148" s="19"/>
      <c r="F148" s="18"/>
      <c r="G148" s="19"/>
      <c r="H148" s="20"/>
      <c r="I148" s="20"/>
      <c r="N148" s="18"/>
      <c r="O148" s="19"/>
      <c r="P148" s="18"/>
      <c r="Q148" s="19"/>
      <c r="R148" s="18"/>
      <c r="S148" s="19"/>
      <c r="T148" s="20"/>
      <c r="U148" s="20"/>
    </row>
    <row r="149" spans="2:21">
      <c r="B149" s="18"/>
      <c r="C149" s="19"/>
      <c r="D149" s="18"/>
      <c r="E149" s="19"/>
      <c r="F149" s="18"/>
      <c r="G149" s="19"/>
      <c r="H149" s="20"/>
      <c r="I149" s="20"/>
      <c r="N149" s="18"/>
      <c r="O149" s="19"/>
      <c r="P149" s="18"/>
      <c r="Q149" s="19"/>
      <c r="R149" s="18"/>
      <c r="S149" s="19"/>
      <c r="T149" s="20"/>
      <c r="U149" s="20"/>
    </row>
    <row r="150" spans="2:21">
      <c r="B150" s="18"/>
      <c r="C150" s="19"/>
      <c r="D150" s="18"/>
      <c r="E150" s="19"/>
      <c r="F150" s="18"/>
      <c r="G150" s="19"/>
      <c r="H150" s="20"/>
      <c r="I150" s="20"/>
      <c r="N150" s="18"/>
      <c r="O150" s="19"/>
      <c r="P150" s="18"/>
      <c r="Q150" s="19"/>
      <c r="R150" s="18"/>
      <c r="S150" s="19"/>
      <c r="T150" s="20"/>
      <c r="U150" s="20"/>
    </row>
    <row r="151" spans="2:21">
      <c r="B151" s="18"/>
      <c r="C151" s="19"/>
      <c r="D151" s="18"/>
      <c r="E151" s="19"/>
      <c r="F151" s="18"/>
      <c r="G151" s="19"/>
      <c r="H151" s="20"/>
      <c r="I151" s="20"/>
      <c r="N151" s="18"/>
      <c r="O151" s="19"/>
      <c r="P151" s="18"/>
      <c r="Q151" s="19"/>
      <c r="R151" s="18"/>
      <c r="S151" s="19"/>
      <c r="T151" s="20"/>
      <c r="U151" s="20"/>
    </row>
    <row r="152" spans="2:21">
      <c r="B152" s="18"/>
      <c r="C152" s="19"/>
      <c r="D152" s="18"/>
      <c r="E152" s="19"/>
      <c r="F152" s="18"/>
      <c r="G152" s="19"/>
      <c r="H152" s="20"/>
      <c r="I152" s="20"/>
      <c r="N152" s="18"/>
      <c r="O152" s="19"/>
      <c r="P152" s="18"/>
      <c r="Q152" s="19"/>
      <c r="R152" s="18"/>
      <c r="S152" s="19"/>
      <c r="T152" s="20"/>
      <c r="U152" s="20"/>
    </row>
    <row r="153" spans="2:21">
      <c r="B153" s="18"/>
      <c r="C153" s="19"/>
      <c r="D153" s="18"/>
      <c r="E153" s="19"/>
      <c r="F153" s="18"/>
      <c r="G153" s="19"/>
      <c r="H153" s="20"/>
      <c r="I153" s="20"/>
      <c r="N153" s="18"/>
      <c r="O153" s="19"/>
      <c r="P153" s="18"/>
      <c r="Q153" s="19"/>
      <c r="R153" s="18"/>
      <c r="S153" s="19"/>
      <c r="T153" s="20"/>
      <c r="U153" s="20"/>
    </row>
    <row r="154" spans="2:21">
      <c r="B154" s="18"/>
      <c r="C154" s="19"/>
      <c r="D154" s="18"/>
      <c r="E154" s="19"/>
      <c r="F154" s="18"/>
      <c r="G154" s="19"/>
      <c r="H154" s="20"/>
      <c r="I154" s="20"/>
      <c r="N154" s="18"/>
      <c r="O154" s="19"/>
      <c r="P154" s="18"/>
      <c r="Q154" s="19"/>
      <c r="R154" s="18"/>
      <c r="S154" s="19"/>
      <c r="T154" s="20"/>
      <c r="U154" s="20"/>
    </row>
    <row r="155" spans="2:21">
      <c r="B155" s="18"/>
      <c r="C155" s="19"/>
      <c r="D155" s="18"/>
      <c r="E155" s="19"/>
      <c r="F155" s="18"/>
      <c r="G155" s="19"/>
      <c r="H155" s="20"/>
      <c r="I155" s="20"/>
      <c r="N155" s="18"/>
      <c r="O155" s="19"/>
      <c r="P155" s="18"/>
      <c r="Q155" s="19"/>
      <c r="R155" s="18"/>
      <c r="S155" s="19"/>
      <c r="T155" s="20"/>
      <c r="U155" s="20"/>
    </row>
    <row r="156" spans="2:21">
      <c r="B156" s="18"/>
      <c r="C156" s="19"/>
      <c r="D156" s="18"/>
      <c r="E156" s="19"/>
      <c r="F156" s="18"/>
      <c r="G156" s="19"/>
      <c r="H156" s="20"/>
      <c r="I156" s="20"/>
      <c r="N156" s="18"/>
      <c r="O156" s="19"/>
      <c r="P156" s="18"/>
      <c r="Q156" s="19"/>
      <c r="R156" s="18"/>
      <c r="S156" s="19"/>
      <c r="T156" s="20"/>
      <c r="U156" s="20"/>
    </row>
    <row r="157" spans="2:21">
      <c r="B157" s="18"/>
      <c r="C157" s="19"/>
      <c r="D157" s="18"/>
      <c r="E157" s="19"/>
      <c r="F157" s="18"/>
      <c r="G157" s="19"/>
      <c r="H157" s="20"/>
      <c r="I157" s="20"/>
      <c r="N157" s="18"/>
      <c r="O157" s="19"/>
      <c r="P157" s="18"/>
      <c r="Q157" s="19"/>
      <c r="R157" s="18"/>
      <c r="S157" s="19"/>
      <c r="T157" s="20"/>
      <c r="U157" s="20"/>
    </row>
    <row r="158" spans="2:21">
      <c r="B158" s="18"/>
      <c r="C158" s="19"/>
      <c r="D158" s="18"/>
      <c r="E158" s="19"/>
      <c r="F158" s="18"/>
      <c r="G158" s="19"/>
      <c r="H158" s="20"/>
      <c r="I158" s="20"/>
      <c r="N158" s="18"/>
      <c r="O158" s="19"/>
      <c r="P158" s="18"/>
      <c r="Q158" s="19"/>
      <c r="R158" s="18"/>
      <c r="S158" s="19"/>
      <c r="T158" s="20"/>
      <c r="U158" s="20"/>
    </row>
    <row r="159" spans="2:21">
      <c r="B159" s="18"/>
      <c r="C159" s="19"/>
      <c r="D159" s="18"/>
      <c r="E159" s="19"/>
      <c r="F159" s="18"/>
      <c r="G159" s="19"/>
      <c r="H159" s="20"/>
      <c r="I159" s="20"/>
      <c r="N159" s="18"/>
      <c r="O159" s="19"/>
      <c r="P159" s="18"/>
      <c r="Q159" s="19"/>
      <c r="R159" s="18"/>
      <c r="S159" s="19"/>
      <c r="T159" s="20"/>
      <c r="U159" s="20"/>
    </row>
    <row r="160" spans="2:21">
      <c r="B160" s="18"/>
      <c r="C160" s="19"/>
      <c r="D160" s="18"/>
      <c r="E160" s="19"/>
      <c r="F160" s="18"/>
      <c r="G160" s="19"/>
      <c r="H160" s="20"/>
      <c r="I160" s="20"/>
      <c r="N160" s="18"/>
      <c r="O160" s="19"/>
      <c r="P160" s="18"/>
      <c r="Q160" s="19"/>
      <c r="R160" s="18"/>
      <c r="S160" s="19"/>
      <c r="T160" s="20"/>
      <c r="U160" s="20"/>
    </row>
    <row r="161" spans="2:21">
      <c r="B161" s="18"/>
      <c r="C161" s="19"/>
      <c r="D161" s="18"/>
      <c r="E161" s="19"/>
      <c r="F161" s="18"/>
      <c r="G161" s="19"/>
      <c r="H161" s="20"/>
      <c r="I161" s="20"/>
      <c r="N161" s="18"/>
      <c r="O161" s="19"/>
      <c r="P161" s="18"/>
      <c r="Q161" s="19"/>
      <c r="R161" s="18"/>
      <c r="S161" s="19"/>
      <c r="T161" s="20"/>
      <c r="U161" s="20"/>
    </row>
    <row r="162" spans="2:21">
      <c r="B162" s="18"/>
      <c r="C162" s="19"/>
      <c r="D162" s="18"/>
      <c r="E162" s="19"/>
      <c r="F162" s="18"/>
      <c r="G162" s="19"/>
      <c r="H162" s="20"/>
      <c r="I162" s="20"/>
      <c r="N162" s="18"/>
      <c r="O162" s="19"/>
      <c r="P162" s="18"/>
      <c r="Q162" s="19"/>
      <c r="R162" s="18"/>
      <c r="S162" s="19"/>
      <c r="T162" s="20"/>
      <c r="U162" s="20"/>
    </row>
    <row r="163" spans="2:21">
      <c r="B163" s="18"/>
      <c r="C163" s="19"/>
      <c r="D163" s="18"/>
      <c r="E163" s="19"/>
      <c r="F163" s="18"/>
      <c r="G163" s="19"/>
      <c r="H163" s="20"/>
      <c r="I163" s="20"/>
      <c r="N163" s="18"/>
      <c r="O163" s="19"/>
      <c r="P163" s="18"/>
      <c r="Q163" s="19"/>
      <c r="R163" s="18"/>
      <c r="S163" s="19"/>
      <c r="T163" s="20"/>
      <c r="U163" s="20"/>
    </row>
    <row r="164" spans="2:21">
      <c r="B164" s="18"/>
      <c r="C164" s="19"/>
      <c r="D164" s="18"/>
      <c r="E164" s="19"/>
      <c r="F164" s="18"/>
      <c r="G164" s="19"/>
      <c r="H164" s="20"/>
      <c r="I164" s="20"/>
      <c r="N164" s="18"/>
      <c r="O164" s="19"/>
      <c r="P164" s="18"/>
      <c r="Q164" s="19"/>
      <c r="R164" s="18"/>
      <c r="S164" s="19"/>
      <c r="T164" s="20"/>
      <c r="U164" s="20"/>
    </row>
    <row r="165" spans="2:21">
      <c r="B165" s="18"/>
      <c r="C165" s="19"/>
      <c r="D165" s="18"/>
      <c r="E165" s="19"/>
      <c r="F165" s="18"/>
      <c r="G165" s="19"/>
      <c r="H165" s="20"/>
      <c r="I165" s="20"/>
      <c r="N165" s="18"/>
      <c r="O165" s="19"/>
      <c r="P165" s="18"/>
      <c r="Q165" s="19"/>
      <c r="R165" s="18"/>
      <c r="S165" s="19"/>
      <c r="T165" s="20"/>
      <c r="U165" s="20"/>
    </row>
    <row r="166" spans="2:21">
      <c r="B166" s="18"/>
      <c r="C166" s="19"/>
      <c r="D166" s="18"/>
      <c r="E166" s="19"/>
      <c r="F166" s="18"/>
      <c r="G166" s="19"/>
      <c r="H166" s="20"/>
      <c r="I166" s="20"/>
      <c r="N166" s="18"/>
      <c r="O166" s="19"/>
      <c r="P166" s="18"/>
      <c r="Q166" s="19"/>
      <c r="R166" s="18"/>
      <c r="S166" s="19"/>
      <c r="T166" s="20"/>
      <c r="U166" s="20"/>
    </row>
    <row r="167" spans="2:21">
      <c r="B167" s="18"/>
      <c r="C167" s="19"/>
      <c r="D167" s="18"/>
      <c r="E167" s="19"/>
      <c r="F167" s="18"/>
      <c r="G167" s="19"/>
      <c r="H167" s="20"/>
      <c r="I167" s="20"/>
      <c r="N167" s="18"/>
      <c r="O167" s="19"/>
      <c r="P167" s="18"/>
      <c r="Q167" s="19"/>
      <c r="R167" s="18"/>
      <c r="S167" s="19"/>
      <c r="T167" s="20"/>
      <c r="U167" s="20"/>
    </row>
    <row r="168" spans="2:21">
      <c r="B168" s="18"/>
      <c r="C168" s="19"/>
      <c r="D168" s="18"/>
      <c r="E168" s="19"/>
      <c r="F168" s="18"/>
      <c r="G168" s="19"/>
      <c r="H168" s="20"/>
      <c r="I168" s="20"/>
      <c r="N168" s="18"/>
      <c r="O168" s="19"/>
      <c r="P168" s="18"/>
      <c r="Q168" s="19"/>
      <c r="R168" s="18"/>
      <c r="S168" s="19"/>
      <c r="T168" s="20"/>
      <c r="U168" s="20"/>
    </row>
    <row r="169" spans="2:21">
      <c r="B169" s="18"/>
      <c r="C169" s="19"/>
      <c r="D169" s="18"/>
      <c r="E169" s="19"/>
      <c r="F169" s="18"/>
      <c r="G169" s="19"/>
      <c r="H169" s="20"/>
      <c r="I169" s="20"/>
      <c r="N169" s="18"/>
      <c r="O169" s="19"/>
      <c r="P169" s="18"/>
      <c r="Q169" s="19"/>
      <c r="R169" s="18"/>
      <c r="S169" s="19"/>
      <c r="T169" s="20"/>
      <c r="U169" s="20"/>
    </row>
    <row r="170" spans="2:21">
      <c r="B170" s="18"/>
      <c r="C170" s="19"/>
      <c r="D170" s="18"/>
      <c r="E170" s="19"/>
      <c r="F170" s="18"/>
      <c r="G170" s="19"/>
      <c r="H170" s="20"/>
      <c r="I170" s="20"/>
      <c r="N170" s="18"/>
      <c r="O170" s="19"/>
      <c r="P170" s="18"/>
      <c r="Q170" s="19"/>
      <c r="R170" s="18"/>
      <c r="S170" s="19"/>
      <c r="T170" s="20"/>
      <c r="U170" s="20"/>
    </row>
    <row r="171" spans="2:21">
      <c r="B171" s="18"/>
      <c r="C171" s="19"/>
      <c r="D171" s="18"/>
      <c r="E171" s="19"/>
      <c r="F171" s="18"/>
      <c r="G171" s="19"/>
      <c r="H171" s="20"/>
      <c r="I171" s="20"/>
      <c r="N171" s="18"/>
      <c r="O171" s="19"/>
      <c r="P171" s="18"/>
      <c r="Q171" s="19"/>
      <c r="R171" s="18"/>
      <c r="S171" s="19"/>
      <c r="T171" s="20"/>
      <c r="U171" s="20"/>
    </row>
    <row r="172" spans="2:21">
      <c r="B172" s="18"/>
      <c r="C172" s="19"/>
      <c r="D172" s="18"/>
      <c r="E172" s="19"/>
      <c r="F172" s="18"/>
      <c r="G172" s="19"/>
      <c r="H172" s="20"/>
      <c r="I172" s="20"/>
      <c r="N172" s="18"/>
      <c r="O172" s="19"/>
      <c r="P172" s="18"/>
      <c r="Q172" s="19"/>
      <c r="R172" s="18"/>
      <c r="S172" s="19"/>
      <c r="T172" s="20"/>
      <c r="U172" s="20"/>
    </row>
    <row r="173" spans="2:21">
      <c r="B173" s="18"/>
      <c r="C173" s="19"/>
      <c r="D173" s="18"/>
      <c r="E173" s="19"/>
      <c r="F173" s="18"/>
      <c r="G173" s="19"/>
      <c r="H173" s="20"/>
      <c r="I173" s="20"/>
      <c r="N173" s="18"/>
      <c r="O173" s="19"/>
      <c r="P173" s="18"/>
      <c r="Q173" s="19"/>
      <c r="R173" s="18"/>
      <c r="S173" s="19"/>
      <c r="T173" s="20"/>
      <c r="U173" s="20"/>
    </row>
    <row r="174" spans="2:21">
      <c r="B174" s="18"/>
      <c r="C174" s="19"/>
      <c r="D174" s="18"/>
      <c r="E174" s="19"/>
      <c r="F174" s="18"/>
      <c r="G174" s="19"/>
      <c r="H174" s="20"/>
      <c r="I174" s="20"/>
      <c r="N174" s="18"/>
      <c r="O174" s="19"/>
      <c r="P174" s="18"/>
      <c r="Q174" s="19"/>
      <c r="R174" s="18"/>
      <c r="S174" s="19"/>
      <c r="T174" s="20"/>
      <c r="U174" s="20"/>
    </row>
    <row r="175" spans="2:21">
      <c r="B175" s="18"/>
      <c r="C175" s="19"/>
      <c r="D175" s="18"/>
      <c r="E175" s="19"/>
      <c r="F175" s="18"/>
      <c r="G175" s="19"/>
      <c r="H175" s="20"/>
      <c r="I175" s="20"/>
      <c r="N175" s="18"/>
      <c r="O175" s="19"/>
      <c r="P175" s="18"/>
      <c r="Q175" s="19"/>
      <c r="R175" s="18"/>
      <c r="S175" s="19"/>
      <c r="T175" s="20"/>
      <c r="U175" s="20"/>
    </row>
    <row r="176" spans="2:21">
      <c r="B176" s="18"/>
      <c r="C176" s="19"/>
      <c r="D176" s="18"/>
      <c r="E176" s="19"/>
      <c r="F176" s="18"/>
      <c r="G176" s="19"/>
      <c r="H176" s="20"/>
      <c r="I176" s="20"/>
      <c r="N176" s="18"/>
      <c r="O176" s="19"/>
      <c r="P176" s="18"/>
      <c r="Q176" s="19"/>
      <c r="R176" s="18"/>
      <c r="S176" s="19"/>
      <c r="T176" s="20"/>
      <c r="U176" s="20"/>
    </row>
    <row r="177" spans="2:21">
      <c r="B177" s="18"/>
      <c r="C177" s="19"/>
      <c r="D177" s="18"/>
      <c r="E177" s="19"/>
      <c r="F177" s="18"/>
      <c r="G177" s="19"/>
      <c r="H177" s="20"/>
      <c r="I177" s="20"/>
      <c r="N177" s="18"/>
      <c r="O177" s="19"/>
      <c r="P177" s="18"/>
      <c r="Q177" s="19"/>
      <c r="R177" s="18"/>
      <c r="S177" s="19"/>
      <c r="T177" s="20"/>
      <c r="U177" s="20"/>
    </row>
    <row r="178" spans="2:21">
      <c r="B178" s="18"/>
      <c r="C178" s="19"/>
      <c r="D178" s="18"/>
      <c r="E178" s="19"/>
      <c r="F178" s="18"/>
      <c r="G178" s="19"/>
      <c r="H178" s="20"/>
      <c r="I178" s="20"/>
      <c r="N178" s="18"/>
      <c r="O178" s="19"/>
      <c r="P178" s="18"/>
      <c r="Q178" s="19"/>
      <c r="R178" s="18"/>
      <c r="S178" s="19"/>
      <c r="T178" s="20"/>
      <c r="U178" s="20"/>
    </row>
    <row r="179" spans="2:21">
      <c r="B179" s="18"/>
      <c r="C179" s="19"/>
      <c r="D179" s="18"/>
      <c r="E179" s="19"/>
      <c r="F179" s="18"/>
      <c r="G179" s="19"/>
      <c r="H179" s="20"/>
      <c r="I179" s="20"/>
      <c r="N179" s="18"/>
      <c r="O179" s="19"/>
      <c r="P179" s="18"/>
      <c r="Q179" s="19"/>
      <c r="R179" s="18"/>
      <c r="S179" s="19"/>
      <c r="T179" s="20"/>
      <c r="U179" s="20"/>
    </row>
    <row r="180" spans="2:21">
      <c r="B180" s="18"/>
      <c r="C180" s="19"/>
      <c r="D180" s="18"/>
      <c r="E180" s="19"/>
      <c r="F180" s="18"/>
      <c r="G180" s="19"/>
      <c r="H180" s="20"/>
      <c r="I180" s="20"/>
      <c r="N180" s="18"/>
      <c r="O180" s="19"/>
      <c r="P180" s="18"/>
      <c r="Q180" s="19"/>
      <c r="R180" s="18"/>
      <c r="S180" s="19"/>
      <c r="T180" s="20"/>
      <c r="U180" s="20"/>
    </row>
    <row r="181" spans="2:21">
      <c r="B181" s="18"/>
      <c r="C181" s="19"/>
      <c r="D181" s="18"/>
      <c r="E181" s="19"/>
      <c r="F181" s="18"/>
      <c r="G181" s="19"/>
      <c r="H181" s="20"/>
      <c r="I181" s="20"/>
      <c r="N181" s="18"/>
      <c r="O181" s="19"/>
      <c r="P181" s="18"/>
      <c r="Q181" s="19"/>
      <c r="R181" s="18"/>
      <c r="S181" s="19"/>
      <c r="T181" s="20"/>
      <c r="U181" s="20"/>
    </row>
    <row r="182" spans="2:21">
      <c r="B182" s="18"/>
      <c r="C182" s="19"/>
      <c r="D182" s="18"/>
      <c r="E182" s="19"/>
      <c r="F182" s="18"/>
      <c r="G182" s="19"/>
      <c r="H182" s="20"/>
      <c r="I182" s="20"/>
      <c r="N182" s="18"/>
      <c r="O182" s="19"/>
      <c r="P182" s="18"/>
      <c r="Q182" s="19"/>
      <c r="R182" s="18"/>
      <c r="S182" s="19"/>
      <c r="T182" s="20"/>
      <c r="U182" s="20"/>
    </row>
    <row r="183" spans="2:21">
      <c r="B183" s="18"/>
      <c r="C183" s="19"/>
      <c r="D183" s="18"/>
      <c r="E183" s="19"/>
      <c r="F183" s="18"/>
      <c r="G183" s="19"/>
      <c r="H183" s="20"/>
      <c r="I183" s="20"/>
      <c r="N183" s="18"/>
      <c r="O183" s="19"/>
      <c r="P183" s="18"/>
      <c r="Q183" s="19"/>
      <c r="R183" s="18"/>
      <c r="S183" s="19"/>
      <c r="T183" s="20"/>
      <c r="U183" s="20"/>
    </row>
    <row r="184" spans="2:21">
      <c r="B184" s="18"/>
      <c r="C184" s="19"/>
      <c r="D184" s="18"/>
      <c r="E184" s="19"/>
      <c r="F184" s="18"/>
      <c r="G184" s="19"/>
      <c r="H184" s="20"/>
      <c r="I184" s="20"/>
      <c r="N184" s="18"/>
      <c r="O184" s="19"/>
      <c r="P184" s="18"/>
      <c r="Q184" s="19"/>
      <c r="R184" s="18"/>
      <c r="S184" s="19"/>
      <c r="T184" s="20"/>
      <c r="U184" s="20"/>
    </row>
    <row r="185" spans="2:21">
      <c r="B185" s="18"/>
      <c r="C185" s="19"/>
      <c r="D185" s="18"/>
      <c r="E185" s="19"/>
      <c r="F185" s="18"/>
      <c r="G185" s="19"/>
      <c r="H185" s="20"/>
      <c r="I185" s="20"/>
      <c r="N185" s="18"/>
      <c r="O185" s="19"/>
      <c r="P185" s="18"/>
      <c r="Q185" s="19"/>
      <c r="R185" s="18"/>
      <c r="S185" s="19"/>
      <c r="T185" s="20"/>
      <c r="U185" s="20"/>
    </row>
    <row r="186" spans="2:21">
      <c r="B186" s="18"/>
      <c r="C186" s="19"/>
      <c r="D186" s="18"/>
      <c r="E186" s="19"/>
      <c r="F186" s="18"/>
      <c r="G186" s="19"/>
      <c r="H186" s="20"/>
      <c r="I186" s="20"/>
      <c r="N186" s="18"/>
      <c r="O186" s="19"/>
      <c r="P186" s="18"/>
      <c r="Q186" s="19"/>
      <c r="R186" s="18"/>
      <c r="S186" s="19"/>
      <c r="T186" s="20"/>
      <c r="U186" s="20"/>
    </row>
    <row r="187" spans="2:21">
      <c r="B187" s="18"/>
      <c r="C187" s="19"/>
      <c r="D187" s="18"/>
      <c r="E187" s="19"/>
      <c r="F187" s="18"/>
      <c r="G187" s="19"/>
      <c r="H187" s="20"/>
      <c r="I187" s="20"/>
      <c r="N187" s="18"/>
      <c r="O187" s="19"/>
      <c r="P187" s="18"/>
      <c r="Q187" s="19"/>
      <c r="R187" s="18"/>
      <c r="S187" s="19"/>
      <c r="T187" s="20"/>
      <c r="U187" s="20"/>
    </row>
    <row r="188" spans="2:21">
      <c r="B188" s="18"/>
      <c r="C188" s="19"/>
      <c r="D188" s="18"/>
      <c r="E188" s="19"/>
      <c r="F188" s="18"/>
      <c r="G188" s="19"/>
      <c r="H188" s="20"/>
      <c r="I188" s="20"/>
      <c r="N188" s="18"/>
      <c r="O188" s="19"/>
      <c r="P188" s="18"/>
      <c r="Q188" s="19"/>
      <c r="R188" s="18"/>
      <c r="S188" s="19"/>
      <c r="T188" s="20"/>
      <c r="U188" s="20"/>
    </row>
    <row r="189" spans="2:21">
      <c r="B189" s="18"/>
      <c r="C189" s="19"/>
      <c r="D189" s="18"/>
      <c r="E189" s="19"/>
      <c r="F189" s="18"/>
      <c r="G189" s="19"/>
      <c r="H189" s="20"/>
      <c r="I189" s="20"/>
      <c r="N189" s="18"/>
      <c r="O189" s="19"/>
      <c r="P189" s="18"/>
      <c r="Q189" s="19"/>
      <c r="R189" s="18"/>
      <c r="S189" s="19"/>
      <c r="T189" s="20"/>
      <c r="U189" s="20"/>
    </row>
    <row r="190" spans="2:21">
      <c r="B190" s="18"/>
      <c r="C190" s="19"/>
      <c r="D190" s="18"/>
      <c r="E190" s="19"/>
      <c r="F190" s="18"/>
      <c r="G190" s="19"/>
      <c r="H190" s="20"/>
      <c r="I190" s="20"/>
      <c r="N190" s="18"/>
      <c r="O190" s="19"/>
      <c r="P190" s="18"/>
      <c r="Q190" s="19"/>
      <c r="R190" s="18"/>
      <c r="S190" s="19"/>
      <c r="T190" s="20"/>
      <c r="U190" s="20"/>
    </row>
    <row r="191" spans="2:21">
      <c r="B191" s="18"/>
      <c r="C191" s="19"/>
      <c r="D191" s="18"/>
      <c r="E191" s="19"/>
      <c r="F191" s="18"/>
      <c r="G191" s="19"/>
      <c r="H191" s="20"/>
      <c r="I191" s="20"/>
      <c r="N191" s="18"/>
      <c r="O191" s="19"/>
      <c r="P191" s="18"/>
      <c r="Q191" s="19"/>
      <c r="R191" s="18"/>
      <c r="S191" s="19"/>
      <c r="T191" s="20"/>
      <c r="U191" s="20"/>
    </row>
    <row r="192" spans="2:21">
      <c r="B192" s="18"/>
      <c r="C192" s="19"/>
      <c r="D192" s="18"/>
      <c r="E192" s="19"/>
      <c r="F192" s="18"/>
      <c r="G192" s="19"/>
      <c r="H192" s="20"/>
      <c r="I192" s="20"/>
      <c r="N192" s="18"/>
      <c r="O192" s="19"/>
      <c r="P192" s="18"/>
      <c r="Q192" s="19"/>
      <c r="R192" s="18"/>
      <c r="S192" s="19"/>
      <c r="T192" s="20"/>
      <c r="U192" s="20"/>
    </row>
    <row r="193" spans="2:21">
      <c r="B193" s="18"/>
      <c r="C193" s="19"/>
      <c r="D193" s="18"/>
      <c r="E193" s="19"/>
      <c r="F193" s="18"/>
      <c r="G193" s="19"/>
      <c r="H193" s="20"/>
      <c r="I193" s="20"/>
      <c r="N193" s="18"/>
      <c r="O193" s="19"/>
      <c r="P193" s="18"/>
      <c r="Q193" s="19"/>
      <c r="R193" s="18"/>
      <c r="S193" s="19"/>
      <c r="T193" s="20"/>
      <c r="U193" s="20"/>
    </row>
    <row r="194" spans="2:21">
      <c r="B194" s="18"/>
      <c r="C194" s="19"/>
      <c r="D194" s="18"/>
      <c r="E194" s="19"/>
      <c r="F194" s="18"/>
      <c r="G194" s="19"/>
      <c r="H194" s="20"/>
      <c r="I194" s="20"/>
      <c r="N194" s="18"/>
      <c r="O194" s="19"/>
      <c r="P194" s="18"/>
      <c r="Q194" s="19"/>
      <c r="R194" s="18"/>
      <c r="S194" s="19"/>
      <c r="T194" s="20"/>
      <c r="U194" s="20"/>
    </row>
    <row r="195" spans="2:21">
      <c r="B195" s="18"/>
      <c r="C195" s="19"/>
      <c r="D195" s="18"/>
      <c r="E195" s="19"/>
      <c r="F195" s="18"/>
      <c r="G195" s="19"/>
      <c r="H195" s="20"/>
      <c r="I195" s="20"/>
      <c r="N195" s="18"/>
      <c r="O195" s="19"/>
      <c r="P195" s="18"/>
      <c r="Q195" s="19"/>
      <c r="R195" s="18"/>
      <c r="S195" s="19"/>
      <c r="T195" s="20"/>
      <c r="U195" s="20"/>
    </row>
    <row r="196" spans="2:21">
      <c r="B196" s="18"/>
      <c r="C196" s="19"/>
      <c r="D196" s="18"/>
      <c r="E196" s="19"/>
      <c r="F196" s="18"/>
      <c r="G196" s="19"/>
      <c r="H196" s="20"/>
      <c r="I196" s="20"/>
      <c r="N196" s="18"/>
      <c r="O196" s="19"/>
      <c r="P196" s="18"/>
      <c r="Q196" s="19"/>
      <c r="R196" s="18"/>
      <c r="S196" s="19"/>
      <c r="T196" s="20"/>
      <c r="U196" s="20"/>
    </row>
    <row r="197" spans="2:21">
      <c r="B197" s="18"/>
      <c r="C197" s="19"/>
      <c r="D197" s="18"/>
      <c r="E197" s="19"/>
      <c r="F197" s="18"/>
      <c r="G197" s="19"/>
      <c r="H197" s="20"/>
      <c r="I197" s="20"/>
      <c r="N197" s="18"/>
      <c r="O197" s="19"/>
      <c r="P197" s="18"/>
      <c r="Q197" s="19"/>
      <c r="R197" s="18"/>
      <c r="S197" s="19"/>
      <c r="T197" s="20"/>
      <c r="U197" s="20"/>
    </row>
    <row r="198" spans="2:21">
      <c r="B198" s="18"/>
      <c r="C198" s="19"/>
      <c r="D198" s="18"/>
      <c r="E198" s="19"/>
      <c r="F198" s="18"/>
      <c r="G198" s="19"/>
      <c r="H198" s="20"/>
      <c r="I198" s="20"/>
      <c r="N198" s="18"/>
      <c r="O198" s="19"/>
      <c r="P198" s="18"/>
      <c r="Q198" s="19"/>
      <c r="R198" s="18"/>
      <c r="S198" s="19"/>
      <c r="T198" s="20"/>
      <c r="U198" s="20"/>
    </row>
    <row r="199" spans="2:21">
      <c r="B199" s="18"/>
      <c r="C199" s="19"/>
      <c r="D199" s="18"/>
      <c r="E199" s="19"/>
      <c r="F199" s="18"/>
      <c r="G199" s="19"/>
      <c r="H199" s="20"/>
      <c r="I199" s="20"/>
      <c r="N199" s="18"/>
      <c r="O199" s="19"/>
      <c r="P199" s="18"/>
      <c r="Q199" s="19"/>
      <c r="R199" s="18"/>
      <c r="S199" s="19"/>
      <c r="T199" s="20"/>
      <c r="U199" s="20"/>
    </row>
    <row r="200" spans="2:21">
      <c r="B200" s="18"/>
      <c r="C200" s="19"/>
      <c r="D200" s="18"/>
      <c r="E200" s="19"/>
      <c r="F200" s="18"/>
      <c r="G200" s="19"/>
      <c r="H200" s="20"/>
      <c r="I200" s="20"/>
      <c r="N200" s="18"/>
      <c r="O200" s="19"/>
      <c r="P200" s="18"/>
      <c r="Q200" s="19"/>
      <c r="R200" s="18"/>
      <c r="S200" s="19"/>
      <c r="T200" s="20"/>
      <c r="U200" s="20"/>
    </row>
    <row r="201" spans="2:21">
      <c r="B201" s="18"/>
      <c r="C201" s="19"/>
      <c r="D201" s="18"/>
      <c r="E201" s="19"/>
      <c r="F201" s="18"/>
      <c r="G201" s="19"/>
      <c r="H201" s="20"/>
      <c r="I201" s="20"/>
      <c r="N201" s="18"/>
      <c r="O201" s="19"/>
      <c r="P201" s="18"/>
      <c r="Q201" s="19"/>
      <c r="R201" s="18"/>
      <c r="S201" s="19"/>
      <c r="T201" s="20"/>
      <c r="U201" s="20"/>
    </row>
    <row r="202" spans="2:21">
      <c r="B202" s="18"/>
      <c r="C202" s="19"/>
      <c r="D202" s="18"/>
      <c r="E202" s="19"/>
      <c r="F202" s="18"/>
      <c r="G202" s="19"/>
      <c r="H202" s="20"/>
      <c r="I202" s="20"/>
      <c r="N202" s="18"/>
      <c r="O202" s="19"/>
      <c r="P202" s="18"/>
      <c r="Q202" s="19"/>
      <c r="R202" s="18"/>
      <c r="S202" s="19"/>
      <c r="T202" s="20"/>
      <c r="U202" s="20"/>
    </row>
    <row r="203" spans="2:21">
      <c r="B203" s="18"/>
      <c r="C203" s="19"/>
      <c r="D203" s="18"/>
      <c r="E203" s="19"/>
      <c r="F203" s="18"/>
      <c r="G203" s="19"/>
      <c r="H203" s="20"/>
      <c r="I203" s="20"/>
    </row>
  </sheetData>
  <mergeCells count="2">
    <mergeCell ref="A3:J3"/>
    <mergeCell ref="M3:V3"/>
  </mergeCells>
  <conditionalFormatting sqref="F6:I203">
    <cfRule type="cellIs" dxfId="3" priority="3" operator="between">
      <formula>-0.0001</formula>
      <formula>-1000000000000</formula>
    </cfRule>
    <cfRule type="cellIs" dxfId="2" priority="4" stopIfTrue="1" operator="between">
      <formula>0.00001</formula>
      <formula>100000000000000000000</formula>
    </cfRule>
  </conditionalFormatting>
  <conditionalFormatting sqref="R6:U202">
    <cfRule type="cellIs" dxfId="1" priority="1" operator="between">
      <formula>-0.0001</formula>
      <formula>-1000000000000</formula>
    </cfRule>
    <cfRule type="cellIs" dxfId="0" priority="2" stopIfTrue="1" operator="between">
      <formula>0.00001</formula>
      <formula>100000000000000000000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F10" sqref="F10"/>
    </sheetView>
  </sheetViews>
  <sheetFormatPr defaultColWidth="16.5703125" defaultRowHeight="15"/>
  <cols>
    <col min="1" max="1" width="6.5703125" style="112" customWidth="1"/>
    <col min="2" max="2" width="23.85546875" style="113" customWidth="1"/>
    <col min="3" max="3" width="7.140625" style="113" customWidth="1"/>
    <col min="4" max="4" width="13.28515625" style="113" customWidth="1"/>
    <col min="5" max="5" width="14" style="113" customWidth="1"/>
    <col min="6" max="6" width="11.140625" style="113" customWidth="1"/>
    <col min="7" max="7" width="12.85546875" style="113" customWidth="1"/>
    <col min="8" max="8" width="10.5703125" style="113" customWidth="1"/>
    <col min="9" max="9" width="8.28515625" style="113" customWidth="1"/>
    <col min="10" max="10" width="11.7109375" style="114" customWidth="1"/>
    <col min="11" max="11" width="11.28515625" style="114" customWidth="1"/>
    <col min="12" max="12" width="11.42578125" style="114" customWidth="1"/>
    <col min="13" max="13" width="12.5703125" style="114" customWidth="1"/>
    <col min="14" max="14" width="0" hidden="1" customWidth="1"/>
  </cols>
  <sheetData>
    <row r="1" spans="1:14" s="42" customFormat="1" ht="24" customHeight="1">
      <c r="A1" s="377" t="s">
        <v>121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4" s="44" customFormat="1" ht="24" customHeight="1">
      <c r="A2" s="378" t="s">
        <v>122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43"/>
    </row>
    <row r="3" spans="1:14" s="44" customFormat="1" ht="24" customHeight="1">
      <c r="A3" s="45"/>
      <c r="B3" s="46"/>
      <c r="C3" s="46"/>
      <c r="D3" s="47"/>
      <c r="E3" s="379" t="s">
        <v>123</v>
      </c>
      <c r="F3" s="379"/>
      <c r="G3" s="379"/>
      <c r="H3" s="379"/>
      <c r="I3" s="48"/>
      <c r="J3" s="49"/>
      <c r="K3" s="49"/>
      <c r="L3" s="46"/>
      <c r="M3" s="46"/>
      <c r="N3" s="43" t="s">
        <v>124</v>
      </c>
    </row>
    <row r="4" spans="1:14" s="44" customFormat="1" ht="42" customHeight="1">
      <c r="A4" s="50" t="s">
        <v>125</v>
      </c>
      <c r="B4" s="51" t="s">
        <v>126</v>
      </c>
      <c r="C4" s="51" t="s">
        <v>127</v>
      </c>
      <c r="D4" s="52" t="s">
        <v>128</v>
      </c>
      <c r="E4" s="52" t="s">
        <v>129</v>
      </c>
      <c r="F4" s="51" t="s">
        <v>130</v>
      </c>
      <c r="G4" s="52" t="s">
        <v>131</v>
      </c>
      <c r="H4" s="380" t="s">
        <v>132</v>
      </c>
      <c r="I4" s="380"/>
      <c r="J4" s="380" t="s">
        <v>133</v>
      </c>
      <c r="K4" s="380"/>
      <c r="L4" s="380"/>
      <c r="M4" s="380"/>
      <c r="N4" s="43"/>
    </row>
    <row r="5" spans="1:14" s="44" customFormat="1" ht="41.25" customHeight="1">
      <c r="A5" s="50"/>
      <c r="B5" s="51"/>
      <c r="C5" s="51"/>
      <c r="D5" s="52"/>
      <c r="E5" s="52"/>
      <c r="F5" s="51"/>
      <c r="G5" s="52"/>
      <c r="H5" s="52" t="s">
        <v>134</v>
      </c>
      <c r="I5" s="53" t="s">
        <v>135</v>
      </c>
      <c r="J5" s="52" t="s">
        <v>134</v>
      </c>
      <c r="K5" s="380" t="s">
        <v>135</v>
      </c>
      <c r="L5" s="380"/>
      <c r="M5" s="380"/>
      <c r="N5" s="43"/>
    </row>
    <row r="6" spans="1:14" s="44" customFormat="1" ht="24" customHeight="1">
      <c r="A6" s="54"/>
      <c r="B6" s="55"/>
      <c r="C6" s="55"/>
      <c r="D6" s="56"/>
      <c r="E6" s="56"/>
      <c r="F6" s="55"/>
      <c r="G6" s="56"/>
      <c r="H6" s="55"/>
      <c r="I6" s="57"/>
      <c r="J6" s="55"/>
      <c r="K6" s="55" t="s">
        <v>136</v>
      </c>
      <c r="L6" s="55" t="s">
        <v>137</v>
      </c>
      <c r="M6" s="55" t="s">
        <v>104</v>
      </c>
      <c r="N6" s="43"/>
    </row>
    <row r="7" spans="1:14" s="44" customFormat="1" ht="39.75" customHeight="1">
      <c r="A7" s="58" t="s">
        <v>138</v>
      </c>
      <c r="B7" s="59" t="s">
        <v>139</v>
      </c>
      <c r="C7" s="59"/>
      <c r="D7" s="59" t="s">
        <v>140</v>
      </c>
      <c r="E7" s="59" t="s">
        <v>141</v>
      </c>
      <c r="F7" s="60" t="s">
        <v>142</v>
      </c>
      <c r="G7" s="59" t="s">
        <v>143</v>
      </c>
      <c r="H7" s="59" t="s">
        <v>144</v>
      </c>
      <c r="I7" s="53">
        <v>9</v>
      </c>
      <c r="J7" s="59">
        <v>10</v>
      </c>
      <c r="K7" s="59" t="s">
        <v>145</v>
      </c>
      <c r="L7" s="59" t="s">
        <v>146</v>
      </c>
      <c r="M7" s="59" t="s">
        <v>147</v>
      </c>
      <c r="N7" s="43"/>
    </row>
    <row r="8" spans="1:14" s="44" customFormat="1" ht="39" customHeight="1">
      <c r="A8" s="54">
        <v>1</v>
      </c>
      <c r="B8" s="51" t="s">
        <v>148</v>
      </c>
      <c r="C8" s="51" t="s">
        <v>149</v>
      </c>
      <c r="D8" s="52" t="s">
        <v>150</v>
      </c>
      <c r="E8" s="52" t="s">
        <v>151</v>
      </c>
      <c r="F8" s="55" t="s">
        <v>152</v>
      </c>
      <c r="G8" s="61">
        <v>3</v>
      </c>
      <c r="H8" s="62">
        <v>2000</v>
      </c>
      <c r="I8" s="63">
        <v>3000</v>
      </c>
      <c r="J8" s="62">
        <v>500</v>
      </c>
      <c r="K8" s="62">
        <v>6341</v>
      </c>
      <c r="L8" s="62">
        <v>279</v>
      </c>
      <c r="M8" s="64">
        <f>SUM(K8:L8)</f>
        <v>6620</v>
      </c>
      <c r="N8" s="43">
        <f>SUM(K8:M8)</f>
        <v>13240</v>
      </c>
    </row>
    <row r="9" spans="1:14" s="44" customFormat="1" ht="39" customHeight="1">
      <c r="A9" s="54">
        <v>2</v>
      </c>
      <c r="B9" s="51" t="s">
        <v>153</v>
      </c>
      <c r="C9" s="51" t="s">
        <v>149</v>
      </c>
      <c r="D9" s="52" t="s">
        <v>154</v>
      </c>
      <c r="E9" s="52" t="s">
        <v>155</v>
      </c>
      <c r="F9" s="51">
        <v>132.643</v>
      </c>
      <c r="G9" s="56">
        <v>3</v>
      </c>
      <c r="H9" s="64">
        <v>10000</v>
      </c>
      <c r="I9" s="65">
        <v>130</v>
      </c>
      <c r="J9" s="66">
        <v>20500</v>
      </c>
      <c r="K9" s="64">
        <v>8397</v>
      </c>
      <c r="L9" s="64">
        <v>6989</v>
      </c>
      <c r="M9" s="64">
        <f>SUM(K9:L9)</f>
        <v>15386</v>
      </c>
      <c r="N9" s="43"/>
    </row>
    <row r="10" spans="1:14" s="44" customFormat="1" ht="39" customHeight="1">
      <c r="A10" s="54">
        <v>3</v>
      </c>
      <c r="B10" s="51" t="s">
        <v>156</v>
      </c>
      <c r="C10" s="51" t="s">
        <v>149</v>
      </c>
      <c r="D10" s="52" t="s">
        <v>157</v>
      </c>
      <c r="E10" s="52" t="s">
        <v>158</v>
      </c>
      <c r="F10" s="51">
        <v>109.81</v>
      </c>
      <c r="G10" s="56">
        <v>1</v>
      </c>
      <c r="H10" s="55">
        <v>3000</v>
      </c>
      <c r="I10" s="57">
        <v>0</v>
      </c>
      <c r="J10" s="55">
        <v>1000</v>
      </c>
      <c r="K10" s="55">
        <v>0</v>
      </c>
      <c r="L10" s="55">
        <v>0</v>
      </c>
      <c r="M10" s="64">
        <f>K10+L10</f>
        <v>0</v>
      </c>
      <c r="N10" s="43"/>
    </row>
    <row r="11" spans="1:14" s="44" customFormat="1" ht="39" customHeight="1">
      <c r="A11" s="54">
        <v>4</v>
      </c>
      <c r="B11" s="51" t="s">
        <v>159</v>
      </c>
      <c r="C11" s="51" t="s">
        <v>149</v>
      </c>
      <c r="D11" s="52" t="s">
        <v>160</v>
      </c>
      <c r="E11" s="52" t="s">
        <v>151</v>
      </c>
      <c r="F11" s="51">
        <v>100.28</v>
      </c>
      <c r="G11" s="61">
        <v>3</v>
      </c>
      <c r="H11" s="67">
        <v>2000</v>
      </c>
      <c r="I11" s="68">
        <v>1752</v>
      </c>
      <c r="J11" s="67">
        <v>2500</v>
      </c>
      <c r="K11" s="62">
        <v>2396</v>
      </c>
      <c r="L11" s="62">
        <v>232</v>
      </c>
      <c r="M11" s="64">
        <f t="shared" ref="M11:M16" si="0">SUM(K11:L11)</f>
        <v>2628</v>
      </c>
      <c r="N11" s="43"/>
    </row>
    <row r="12" spans="1:14" s="44" customFormat="1" ht="39" customHeight="1">
      <c r="A12" s="54">
        <v>5</v>
      </c>
      <c r="B12" s="51" t="s">
        <v>161</v>
      </c>
      <c r="C12" s="51" t="s">
        <v>149</v>
      </c>
      <c r="D12" s="52" t="s">
        <v>162</v>
      </c>
      <c r="E12" s="52" t="s">
        <v>163</v>
      </c>
      <c r="F12" s="51" t="s">
        <v>164</v>
      </c>
      <c r="G12" s="56">
        <v>16</v>
      </c>
      <c r="H12" s="69">
        <v>3000</v>
      </c>
      <c r="I12" s="70">
        <v>1173</v>
      </c>
      <c r="J12" s="71">
        <v>60000</v>
      </c>
      <c r="K12" s="71">
        <v>4257</v>
      </c>
      <c r="L12" s="71">
        <v>11663</v>
      </c>
      <c r="M12" s="64">
        <f t="shared" si="0"/>
        <v>15920</v>
      </c>
      <c r="N12" s="43"/>
    </row>
    <row r="13" spans="1:14" s="73" customFormat="1" ht="39" customHeight="1">
      <c r="A13" s="54">
        <v>6</v>
      </c>
      <c r="B13" s="51" t="s">
        <v>165</v>
      </c>
      <c r="C13" s="51" t="s">
        <v>149</v>
      </c>
      <c r="D13" s="52" t="s">
        <v>166</v>
      </c>
      <c r="E13" s="52" t="s">
        <v>167</v>
      </c>
      <c r="F13" s="51">
        <v>19.059999999999999</v>
      </c>
      <c r="G13" s="56">
        <v>10</v>
      </c>
      <c r="H13" s="64">
        <v>530</v>
      </c>
      <c r="I13" s="65">
        <v>626</v>
      </c>
      <c r="J13" s="64">
        <v>2060</v>
      </c>
      <c r="K13" s="64">
        <v>1426</v>
      </c>
      <c r="L13" s="64">
        <v>643</v>
      </c>
      <c r="M13" s="64">
        <f t="shared" si="0"/>
        <v>2069</v>
      </c>
      <c r="N13" s="72"/>
    </row>
    <row r="14" spans="1:14" s="73" customFormat="1" ht="50.25" customHeight="1">
      <c r="A14" s="54">
        <v>7</v>
      </c>
      <c r="B14" s="51" t="s">
        <v>168</v>
      </c>
      <c r="C14" s="51" t="s">
        <v>149</v>
      </c>
      <c r="D14" s="52" t="s">
        <v>169</v>
      </c>
      <c r="E14" s="52" t="s">
        <v>170</v>
      </c>
      <c r="F14" s="74" t="s">
        <v>171</v>
      </c>
      <c r="G14" s="56">
        <v>3</v>
      </c>
      <c r="H14" s="55">
        <v>50000</v>
      </c>
      <c r="I14" s="57">
        <v>1000</v>
      </c>
      <c r="J14" s="55">
        <v>20000</v>
      </c>
      <c r="K14" s="55">
        <v>150</v>
      </c>
      <c r="L14" s="55">
        <v>50</v>
      </c>
      <c r="M14" s="64">
        <f t="shared" si="0"/>
        <v>200</v>
      </c>
      <c r="N14" s="75" t="s">
        <v>172</v>
      </c>
    </row>
    <row r="15" spans="1:14" s="44" customFormat="1" ht="39" customHeight="1">
      <c r="A15" s="54">
        <v>8</v>
      </c>
      <c r="B15" s="51" t="s">
        <v>173</v>
      </c>
      <c r="C15" s="51" t="s">
        <v>149</v>
      </c>
      <c r="D15" s="76" t="s">
        <v>174</v>
      </c>
      <c r="E15" s="52" t="s">
        <v>151</v>
      </c>
      <c r="F15" s="51">
        <v>201.91</v>
      </c>
      <c r="G15" s="56">
        <v>14</v>
      </c>
      <c r="H15" s="64">
        <v>306</v>
      </c>
      <c r="I15" s="65">
        <v>2287</v>
      </c>
      <c r="J15" s="64">
        <v>3962</v>
      </c>
      <c r="K15" s="64">
        <v>4162</v>
      </c>
      <c r="L15" s="64">
        <v>860</v>
      </c>
      <c r="M15" s="64">
        <f>SUM(K15:L15)</f>
        <v>5022</v>
      </c>
      <c r="N15" s="43">
        <f>SUM(K15:M15)</f>
        <v>10044</v>
      </c>
    </row>
    <row r="16" spans="1:14" s="44" customFormat="1" ht="39" customHeight="1">
      <c r="A16" s="54">
        <v>9</v>
      </c>
      <c r="B16" s="77" t="s">
        <v>175</v>
      </c>
      <c r="C16" s="51" t="s">
        <v>149</v>
      </c>
      <c r="D16" s="52" t="s">
        <v>176</v>
      </c>
      <c r="E16" s="52" t="s">
        <v>177</v>
      </c>
      <c r="F16" s="51">
        <v>1537</v>
      </c>
      <c r="G16" s="52">
        <v>58</v>
      </c>
      <c r="H16" s="78">
        <v>78527</v>
      </c>
      <c r="I16" s="79">
        <v>2284</v>
      </c>
      <c r="J16" s="78">
        <v>105444</v>
      </c>
      <c r="K16" s="64">
        <v>2357</v>
      </c>
      <c r="L16" s="64">
        <v>789</v>
      </c>
      <c r="M16" s="64">
        <f t="shared" si="0"/>
        <v>3146</v>
      </c>
      <c r="N16" s="43"/>
    </row>
    <row r="17" spans="1:14" s="44" customFormat="1" ht="39" customHeight="1">
      <c r="A17" s="54">
        <v>10</v>
      </c>
      <c r="B17" s="51" t="s">
        <v>178</v>
      </c>
      <c r="C17" s="51" t="s">
        <v>149</v>
      </c>
      <c r="D17" s="52" t="s">
        <v>179</v>
      </c>
      <c r="E17" s="52" t="s">
        <v>180</v>
      </c>
      <c r="F17" s="51">
        <v>229.29</v>
      </c>
      <c r="G17" s="56">
        <v>1</v>
      </c>
      <c r="H17" s="80">
        <v>50</v>
      </c>
      <c r="I17" s="81">
        <v>18</v>
      </c>
      <c r="J17" s="80">
        <v>588</v>
      </c>
      <c r="K17" s="64">
        <v>0</v>
      </c>
      <c r="L17" s="64">
        <v>0</v>
      </c>
      <c r="M17" s="64">
        <v>0</v>
      </c>
      <c r="N17" s="43"/>
    </row>
    <row r="18" spans="1:14" s="73" customFormat="1" ht="39" customHeight="1">
      <c r="A18" s="54">
        <v>11</v>
      </c>
      <c r="B18" s="51" t="s">
        <v>181</v>
      </c>
      <c r="C18" s="51" t="s">
        <v>149</v>
      </c>
      <c r="D18" s="52" t="s">
        <v>182</v>
      </c>
      <c r="E18" s="52" t="s">
        <v>183</v>
      </c>
      <c r="F18" s="51">
        <v>101.12</v>
      </c>
      <c r="G18" s="56">
        <v>1</v>
      </c>
      <c r="H18" s="78">
        <v>1000</v>
      </c>
      <c r="I18" s="82">
        <v>876</v>
      </c>
      <c r="J18" s="78">
        <v>118</v>
      </c>
      <c r="K18" s="78">
        <v>115</v>
      </c>
      <c r="L18" s="78">
        <v>3</v>
      </c>
      <c r="M18" s="64">
        <f t="shared" ref="M18:M32" si="1">SUM(K18:L18)</f>
        <v>118</v>
      </c>
      <c r="N18" s="72"/>
    </row>
    <row r="19" spans="1:14" s="44" customFormat="1" ht="39" customHeight="1">
      <c r="A19" s="54">
        <v>12</v>
      </c>
      <c r="B19" s="77" t="s">
        <v>184</v>
      </c>
      <c r="C19" s="51" t="s">
        <v>149</v>
      </c>
      <c r="D19" s="52" t="s">
        <v>185</v>
      </c>
      <c r="E19" s="52" t="s">
        <v>186</v>
      </c>
      <c r="F19" s="51">
        <v>101.37</v>
      </c>
      <c r="G19" s="52">
        <v>1</v>
      </c>
      <c r="H19" s="64">
        <v>450</v>
      </c>
      <c r="I19" s="83">
        <v>313</v>
      </c>
      <c r="J19" s="78">
        <v>900</v>
      </c>
      <c r="K19" s="78">
        <v>136</v>
      </c>
      <c r="L19" s="78">
        <v>568</v>
      </c>
      <c r="M19" s="64">
        <f t="shared" si="1"/>
        <v>704</v>
      </c>
      <c r="N19" s="43"/>
    </row>
    <row r="20" spans="1:14" s="44" customFormat="1" ht="39" customHeight="1">
      <c r="A20" s="54">
        <v>13</v>
      </c>
      <c r="B20" s="51" t="s">
        <v>187</v>
      </c>
      <c r="C20" s="51" t="s">
        <v>149</v>
      </c>
      <c r="D20" s="52" t="s">
        <v>188</v>
      </c>
      <c r="E20" s="56" t="s">
        <v>189</v>
      </c>
      <c r="F20" s="51">
        <v>1867.0540000000001</v>
      </c>
      <c r="G20" s="84">
        <v>1</v>
      </c>
      <c r="H20" s="85">
        <v>10000</v>
      </c>
      <c r="I20" s="86">
        <v>3000</v>
      </c>
      <c r="J20" s="87">
        <v>700</v>
      </c>
      <c r="K20" s="88">
        <v>371</v>
      </c>
      <c r="L20" s="88">
        <v>1</v>
      </c>
      <c r="M20" s="64">
        <f t="shared" si="1"/>
        <v>372</v>
      </c>
      <c r="N20" s="89"/>
    </row>
    <row r="21" spans="1:14" s="44" customFormat="1" ht="39" customHeight="1">
      <c r="A21" s="54">
        <v>14</v>
      </c>
      <c r="B21" s="90" t="s">
        <v>190</v>
      </c>
      <c r="C21" s="51" t="s">
        <v>149</v>
      </c>
      <c r="D21" s="91" t="s">
        <v>191</v>
      </c>
      <c r="E21" s="91" t="s">
        <v>192</v>
      </c>
      <c r="F21" s="51" t="s">
        <v>193</v>
      </c>
      <c r="G21" s="56">
        <v>21</v>
      </c>
      <c r="H21" s="64">
        <v>500</v>
      </c>
      <c r="I21" s="65">
        <v>302</v>
      </c>
      <c r="J21" s="64">
        <v>2151</v>
      </c>
      <c r="K21" s="78">
        <v>1639</v>
      </c>
      <c r="L21" s="78">
        <v>68</v>
      </c>
      <c r="M21" s="64">
        <f t="shared" si="1"/>
        <v>1707</v>
      </c>
      <c r="N21" s="43"/>
    </row>
    <row r="22" spans="1:14" s="44" customFormat="1" ht="51" customHeight="1">
      <c r="A22" s="54">
        <v>15</v>
      </c>
      <c r="B22" s="51" t="s">
        <v>194</v>
      </c>
      <c r="C22" s="51" t="s">
        <v>149</v>
      </c>
      <c r="D22" s="52" t="s">
        <v>195</v>
      </c>
      <c r="E22" s="52" t="s">
        <v>196</v>
      </c>
      <c r="F22" s="51" t="s">
        <v>197</v>
      </c>
      <c r="G22" s="56">
        <v>1</v>
      </c>
      <c r="H22" s="78">
        <v>0</v>
      </c>
      <c r="I22" s="79">
        <v>43</v>
      </c>
      <c r="J22" s="78">
        <v>0</v>
      </c>
      <c r="K22" s="64">
        <v>9</v>
      </c>
      <c r="L22" s="64">
        <v>1</v>
      </c>
      <c r="M22" s="64">
        <f t="shared" si="1"/>
        <v>10</v>
      </c>
      <c r="N22" s="92"/>
    </row>
    <row r="23" spans="1:14" s="44" customFormat="1" ht="39" customHeight="1">
      <c r="A23" s="54">
        <v>16</v>
      </c>
      <c r="B23" s="93" t="s">
        <v>198</v>
      </c>
      <c r="C23" s="93" t="s">
        <v>149</v>
      </c>
      <c r="D23" s="91" t="s">
        <v>199</v>
      </c>
      <c r="E23" s="91" t="s">
        <v>105</v>
      </c>
      <c r="F23" s="51">
        <v>10.53</v>
      </c>
      <c r="G23" s="56">
        <v>0</v>
      </c>
      <c r="H23" s="64">
        <v>1500</v>
      </c>
      <c r="I23" s="65">
        <v>17</v>
      </c>
      <c r="J23" s="64">
        <v>800</v>
      </c>
      <c r="K23" s="64">
        <v>23</v>
      </c>
      <c r="L23" s="64">
        <v>9</v>
      </c>
      <c r="M23" s="64">
        <f t="shared" si="1"/>
        <v>32</v>
      </c>
      <c r="N23" s="43"/>
    </row>
    <row r="24" spans="1:14" s="44" customFormat="1" ht="39" customHeight="1">
      <c r="A24" s="54">
        <v>17</v>
      </c>
      <c r="B24" s="94" t="s">
        <v>200</v>
      </c>
      <c r="C24" s="94" t="s">
        <v>149</v>
      </c>
      <c r="D24" s="94" t="s">
        <v>201</v>
      </c>
      <c r="E24" s="91" t="s">
        <v>167</v>
      </c>
      <c r="F24" s="51">
        <v>2.0230000000000001</v>
      </c>
      <c r="G24" s="56">
        <v>1</v>
      </c>
      <c r="H24" s="64">
        <v>0</v>
      </c>
      <c r="I24" s="65">
        <v>22</v>
      </c>
      <c r="J24" s="64">
        <v>520</v>
      </c>
      <c r="K24" s="64">
        <v>363</v>
      </c>
      <c r="L24" s="64">
        <v>196</v>
      </c>
      <c r="M24" s="64">
        <f t="shared" si="1"/>
        <v>559</v>
      </c>
      <c r="N24" s="89" t="s">
        <v>202</v>
      </c>
    </row>
    <row r="25" spans="1:14" s="44" customFormat="1" ht="39" customHeight="1">
      <c r="A25" s="54">
        <v>18</v>
      </c>
      <c r="B25" s="51" t="s">
        <v>203</v>
      </c>
      <c r="C25" s="51" t="s">
        <v>149</v>
      </c>
      <c r="D25" s="52" t="s">
        <v>204</v>
      </c>
      <c r="E25" s="52" t="s">
        <v>167</v>
      </c>
      <c r="F25" s="51">
        <v>10</v>
      </c>
      <c r="G25" s="59">
        <v>12</v>
      </c>
      <c r="H25" s="64">
        <v>6000</v>
      </c>
      <c r="I25" s="65">
        <v>71</v>
      </c>
      <c r="J25" s="64">
        <v>3000</v>
      </c>
      <c r="K25" s="69">
        <v>644</v>
      </c>
      <c r="L25" s="69">
        <v>181</v>
      </c>
      <c r="M25" s="64">
        <f t="shared" si="1"/>
        <v>825</v>
      </c>
      <c r="N25" s="43"/>
    </row>
    <row r="26" spans="1:14" s="44" customFormat="1" ht="39" customHeight="1">
      <c r="A26" s="54">
        <v>19</v>
      </c>
      <c r="B26" s="51" t="s">
        <v>205</v>
      </c>
      <c r="C26" s="51" t="s">
        <v>149</v>
      </c>
      <c r="D26" s="52" t="s">
        <v>206</v>
      </c>
      <c r="E26" s="52" t="s">
        <v>170</v>
      </c>
      <c r="F26" s="51">
        <v>1032.27</v>
      </c>
      <c r="G26" s="56">
        <v>6</v>
      </c>
      <c r="H26" s="64">
        <v>1150</v>
      </c>
      <c r="I26" s="65">
        <v>888</v>
      </c>
      <c r="J26" s="64">
        <v>2920</v>
      </c>
      <c r="K26" s="64">
        <v>5607</v>
      </c>
      <c r="L26" s="64">
        <v>437</v>
      </c>
      <c r="M26" s="64">
        <f t="shared" si="1"/>
        <v>6044</v>
      </c>
      <c r="N26" s="43"/>
    </row>
    <row r="27" spans="1:14" s="44" customFormat="1" ht="39" customHeight="1">
      <c r="A27" s="54">
        <v>20</v>
      </c>
      <c r="B27" s="95" t="s">
        <v>207</v>
      </c>
      <c r="C27" s="95" t="s">
        <v>149</v>
      </c>
      <c r="D27" s="52" t="s">
        <v>208</v>
      </c>
      <c r="E27" s="52" t="s">
        <v>170</v>
      </c>
      <c r="F27" s="51">
        <v>1949.02</v>
      </c>
      <c r="G27" s="56">
        <v>19</v>
      </c>
      <c r="H27" s="64">
        <v>6489</v>
      </c>
      <c r="I27" s="65">
        <v>4861</v>
      </c>
      <c r="J27" s="64">
        <v>5936</v>
      </c>
      <c r="K27" s="64">
        <v>4107</v>
      </c>
      <c r="L27" s="64">
        <v>135</v>
      </c>
      <c r="M27" s="64">
        <f t="shared" si="1"/>
        <v>4242</v>
      </c>
      <c r="N27" s="43"/>
    </row>
    <row r="28" spans="1:14" s="44" customFormat="1" ht="39" customHeight="1">
      <c r="A28" s="54">
        <v>21</v>
      </c>
      <c r="B28" s="51" t="s">
        <v>209</v>
      </c>
      <c r="C28" s="51" t="s">
        <v>149</v>
      </c>
      <c r="D28" s="52" t="s">
        <v>210</v>
      </c>
      <c r="E28" s="52" t="s">
        <v>151</v>
      </c>
      <c r="F28" s="55">
        <v>100.37</v>
      </c>
      <c r="G28" s="52">
        <v>3</v>
      </c>
      <c r="H28" s="64">
        <v>900</v>
      </c>
      <c r="I28" s="65">
        <v>717</v>
      </c>
      <c r="J28" s="64">
        <v>300</v>
      </c>
      <c r="K28" s="78">
        <v>1065</v>
      </c>
      <c r="L28" s="78">
        <v>160</v>
      </c>
      <c r="M28" s="64">
        <f t="shared" si="1"/>
        <v>1225</v>
      </c>
      <c r="N28" s="43"/>
    </row>
    <row r="29" spans="1:14" s="44" customFormat="1" ht="39" customHeight="1">
      <c r="A29" s="96">
        <v>22</v>
      </c>
      <c r="B29" s="97" t="s">
        <v>211</v>
      </c>
      <c r="C29" s="51" t="s">
        <v>149</v>
      </c>
      <c r="D29" s="52" t="s">
        <v>212</v>
      </c>
      <c r="E29" s="52" t="s">
        <v>167</v>
      </c>
      <c r="F29" s="51" t="s">
        <v>213</v>
      </c>
      <c r="G29" s="52">
        <v>4</v>
      </c>
      <c r="H29" s="64">
        <v>340</v>
      </c>
      <c r="I29" s="65">
        <v>20</v>
      </c>
      <c r="J29" s="64">
        <v>6400</v>
      </c>
      <c r="K29" s="78">
        <v>778</v>
      </c>
      <c r="L29" s="78">
        <v>875</v>
      </c>
      <c r="M29" s="64">
        <f t="shared" si="1"/>
        <v>1653</v>
      </c>
      <c r="N29" s="43"/>
    </row>
    <row r="30" spans="1:14" s="44" customFormat="1" ht="39" customHeight="1">
      <c r="A30" s="96">
        <v>23</v>
      </c>
      <c r="B30" s="97" t="s">
        <v>214</v>
      </c>
      <c r="C30" s="51" t="s">
        <v>149</v>
      </c>
      <c r="D30" s="52" t="s">
        <v>215</v>
      </c>
      <c r="E30" s="52" t="s">
        <v>183</v>
      </c>
      <c r="F30" s="55" t="s">
        <v>216</v>
      </c>
      <c r="G30" s="52">
        <v>1</v>
      </c>
      <c r="H30" s="64">
        <v>50</v>
      </c>
      <c r="I30" s="65">
        <v>0</v>
      </c>
      <c r="J30" s="64">
        <v>210</v>
      </c>
      <c r="K30" s="78">
        <v>207</v>
      </c>
      <c r="L30" s="78">
        <v>1</v>
      </c>
      <c r="M30" s="64">
        <f t="shared" si="1"/>
        <v>208</v>
      </c>
      <c r="N30" s="43"/>
    </row>
    <row r="31" spans="1:14" s="44" customFormat="1" ht="39" customHeight="1">
      <c r="A31" s="96">
        <v>24</v>
      </c>
      <c r="B31" s="97" t="s">
        <v>217</v>
      </c>
      <c r="C31" s="51" t="s">
        <v>149</v>
      </c>
      <c r="D31" s="52" t="s">
        <v>218</v>
      </c>
      <c r="E31" s="52" t="s">
        <v>151</v>
      </c>
      <c r="F31" s="55" t="s">
        <v>219</v>
      </c>
      <c r="G31" s="52">
        <v>1</v>
      </c>
      <c r="H31" s="64">
        <v>850</v>
      </c>
      <c r="I31" s="65">
        <v>840</v>
      </c>
      <c r="J31" s="64">
        <v>790</v>
      </c>
      <c r="K31" s="78">
        <v>790</v>
      </c>
      <c r="L31" s="78">
        <v>15</v>
      </c>
      <c r="M31" s="64">
        <f t="shared" si="1"/>
        <v>805</v>
      </c>
      <c r="N31" s="43"/>
    </row>
    <row r="32" spans="1:14" s="44" customFormat="1" ht="39" customHeight="1">
      <c r="A32" s="96">
        <v>25</v>
      </c>
      <c r="B32" s="97" t="s">
        <v>220</v>
      </c>
      <c r="C32" s="51" t="s">
        <v>149</v>
      </c>
      <c r="D32" s="52" t="s">
        <v>221</v>
      </c>
      <c r="E32" s="52" t="s">
        <v>167</v>
      </c>
      <c r="F32" s="55">
        <v>10.43</v>
      </c>
      <c r="G32" s="52">
        <v>2</v>
      </c>
      <c r="H32" s="64">
        <v>0</v>
      </c>
      <c r="I32" s="65">
        <v>10</v>
      </c>
      <c r="J32" s="64">
        <v>5100</v>
      </c>
      <c r="K32" s="78">
        <v>2027</v>
      </c>
      <c r="L32" s="78">
        <v>1568</v>
      </c>
      <c r="M32" s="64">
        <f t="shared" si="1"/>
        <v>3595</v>
      </c>
      <c r="N32" s="43"/>
    </row>
    <row r="33" spans="1:14" s="44" customFormat="1" ht="18.75" customHeight="1">
      <c r="A33" s="54"/>
      <c r="B33" s="51" t="s">
        <v>222</v>
      </c>
      <c r="C33" s="51"/>
      <c r="D33" s="52"/>
      <c r="E33" s="52"/>
      <c r="F33" s="55"/>
      <c r="G33" s="52"/>
      <c r="H33" s="64"/>
      <c r="I33" s="65"/>
      <c r="J33" s="64"/>
      <c r="K33" s="78"/>
      <c r="L33" s="78"/>
      <c r="M33" s="64"/>
      <c r="N33" s="43"/>
    </row>
    <row r="34" spans="1:14" s="107" customFormat="1" ht="39" customHeight="1">
      <c r="A34" s="98">
        <v>26</v>
      </c>
      <c r="B34" s="99" t="s">
        <v>223</v>
      </c>
      <c r="C34" s="100" t="s">
        <v>224</v>
      </c>
      <c r="D34" s="99" t="s">
        <v>225</v>
      </c>
      <c r="E34" s="101" t="s">
        <v>226</v>
      </c>
      <c r="F34" s="101" t="s">
        <v>227</v>
      </c>
      <c r="G34" s="102">
        <v>3</v>
      </c>
      <c r="H34" s="103">
        <v>1690</v>
      </c>
      <c r="I34" s="104">
        <v>110</v>
      </c>
      <c r="J34" s="103">
        <v>1078</v>
      </c>
      <c r="K34" s="103">
        <v>3</v>
      </c>
      <c r="L34" s="103">
        <v>3</v>
      </c>
      <c r="M34" s="105">
        <f>SUM(K34:L34)</f>
        <v>6</v>
      </c>
      <c r="N34" s="106"/>
    </row>
    <row r="35" spans="1:14" s="111" customFormat="1" ht="24" customHeight="1">
      <c r="A35" s="54"/>
      <c r="B35" s="46" t="s">
        <v>104</v>
      </c>
      <c r="C35" s="46"/>
      <c r="D35" s="108"/>
      <c r="E35" s="47"/>
      <c r="F35" s="46"/>
      <c r="G35" s="47">
        <f t="shared" ref="G35:M35" si="2">SUM(G8:G34)</f>
        <v>189</v>
      </c>
      <c r="H35" s="47">
        <f t="shared" si="2"/>
        <v>180332</v>
      </c>
      <c r="I35" s="109">
        <f t="shared" si="2"/>
        <v>24360</v>
      </c>
      <c r="J35" s="47">
        <f t="shared" si="2"/>
        <v>247477</v>
      </c>
      <c r="K35" s="47">
        <f t="shared" si="2"/>
        <v>47370</v>
      </c>
      <c r="L35" s="47">
        <f t="shared" si="2"/>
        <v>25726</v>
      </c>
      <c r="M35" s="47">
        <f t="shared" si="2"/>
        <v>73096</v>
      </c>
      <c r="N35" s="110"/>
    </row>
    <row r="36" spans="1:14" s="42" customFormat="1">
      <c r="A36" s="112"/>
      <c r="B36" s="113"/>
      <c r="C36" s="113"/>
      <c r="D36" s="113"/>
      <c r="E36" s="113"/>
      <c r="F36" s="113"/>
      <c r="G36" s="113"/>
      <c r="H36" s="113"/>
      <c r="I36" s="113"/>
      <c r="J36" s="114"/>
      <c r="K36" s="114"/>
      <c r="L36" s="114"/>
      <c r="M36" s="114"/>
    </row>
    <row r="37" spans="1:14" s="42" customFormat="1">
      <c r="A37" s="112"/>
      <c r="B37" s="113"/>
      <c r="C37" s="113"/>
      <c r="D37" s="113"/>
      <c r="E37" s="113"/>
      <c r="F37" s="113"/>
      <c r="G37" s="113"/>
      <c r="H37" s="113"/>
      <c r="I37" s="113"/>
      <c r="J37" s="114"/>
      <c r="K37" s="114"/>
      <c r="L37" s="114"/>
      <c r="M37" s="114"/>
    </row>
    <row r="38" spans="1:14" s="42" customFormat="1">
      <c r="A38" s="112"/>
      <c r="B38" s="113"/>
      <c r="C38" s="113"/>
      <c r="D38" s="113"/>
      <c r="E38" s="113"/>
      <c r="F38" s="113"/>
      <c r="G38" s="113"/>
      <c r="H38" s="113"/>
      <c r="I38" s="113"/>
      <c r="J38" s="114"/>
      <c r="K38" s="114"/>
      <c r="L38" s="114"/>
      <c r="M38" s="114"/>
    </row>
    <row r="39" spans="1:14" s="42" customFormat="1">
      <c r="A39" s="112"/>
      <c r="B39" s="113"/>
      <c r="C39" s="113"/>
      <c r="D39" s="113"/>
      <c r="E39" s="113"/>
      <c r="F39" s="113"/>
      <c r="G39" s="113"/>
      <c r="H39" s="113"/>
      <c r="I39" s="113"/>
      <c r="J39" s="114"/>
      <c r="K39" s="114"/>
      <c r="L39" s="114"/>
      <c r="M39" s="114"/>
    </row>
    <row r="40" spans="1:14" s="42" customFormat="1">
      <c r="A40" s="112"/>
      <c r="B40" s="113"/>
      <c r="C40" s="113"/>
      <c r="D40" s="113"/>
      <c r="E40" s="113"/>
      <c r="F40" s="113"/>
      <c r="G40" s="113"/>
      <c r="H40" s="113"/>
      <c r="I40" s="113"/>
      <c r="J40" s="114"/>
      <c r="K40" s="114"/>
      <c r="L40" s="114"/>
      <c r="M40" s="114"/>
    </row>
  </sheetData>
  <mergeCells count="6">
    <mergeCell ref="K5:M5"/>
    <mergeCell ref="A1:M1"/>
    <mergeCell ref="A2:M2"/>
    <mergeCell ref="E3:H3"/>
    <mergeCell ref="H4:I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sqref="A1:XFD1048576"/>
    </sheetView>
  </sheetViews>
  <sheetFormatPr defaultRowHeight="15"/>
  <cols>
    <col min="1" max="1" width="5.85546875" style="115" customWidth="1"/>
    <col min="2" max="2" width="10.85546875" style="115" customWidth="1"/>
    <col min="3" max="3" width="48.42578125" style="115" customWidth="1"/>
    <col min="4" max="4" width="11.28515625" style="115" customWidth="1"/>
    <col min="5" max="5" width="10.28515625" style="115" customWidth="1"/>
    <col min="6" max="6" width="15.42578125" style="115" customWidth="1"/>
    <col min="7" max="7" width="9" style="115" customWidth="1"/>
    <col min="8" max="8" width="11.7109375" style="115" customWidth="1"/>
    <col min="9" max="9" width="11.85546875" style="115" customWidth="1"/>
    <col min="10" max="10" width="12.42578125" style="115" customWidth="1"/>
    <col min="11" max="11" width="9.7109375" style="115" customWidth="1"/>
    <col min="12" max="12" width="10.42578125" style="115" customWidth="1"/>
    <col min="13" max="13" width="11" style="115" customWidth="1"/>
  </cols>
  <sheetData>
    <row r="1" spans="1:13" ht="18">
      <c r="A1" s="383" t="s">
        <v>228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3">
      <c r="I2" s="116"/>
      <c r="J2" s="116"/>
      <c r="K2" s="116"/>
      <c r="L2" s="116"/>
      <c r="M2" s="116"/>
    </row>
    <row r="3" spans="1:13" ht="18">
      <c r="A3" s="386" t="s">
        <v>229</v>
      </c>
      <c r="B3" s="386"/>
      <c r="C3" s="386"/>
      <c r="D3" s="386"/>
      <c r="E3" s="386"/>
      <c r="F3" s="386"/>
      <c r="G3" s="386"/>
      <c r="H3" s="117"/>
      <c r="I3" s="116"/>
      <c r="J3" s="116"/>
      <c r="K3" s="116"/>
      <c r="L3" s="387"/>
      <c r="M3" s="388"/>
    </row>
    <row r="4" spans="1:13" ht="20.25">
      <c r="A4" s="118"/>
      <c r="B4" s="118"/>
      <c r="C4" s="119"/>
      <c r="D4" s="120"/>
      <c r="E4" s="120"/>
      <c r="F4" s="120"/>
      <c r="G4" s="120"/>
      <c r="H4" s="121"/>
      <c r="I4" s="122"/>
      <c r="J4" s="122"/>
      <c r="K4" s="122"/>
      <c r="L4" s="389" t="s">
        <v>230</v>
      </c>
      <c r="M4" s="389"/>
    </row>
    <row r="5" spans="1:13">
      <c r="A5" s="118"/>
      <c r="B5" s="118"/>
      <c r="C5" s="123"/>
      <c r="D5" s="124"/>
      <c r="E5" s="125"/>
      <c r="F5" s="125"/>
      <c r="G5" s="126"/>
      <c r="H5" s="127"/>
      <c r="I5" s="128"/>
      <c r="J5" s="128"/>
      <c r="K5" s="128"/>
      <c r="L5" s="128"/>
      <c r="M5" s="128"/>
    </row>
    <row r="6" spans="1:13">
      <c r="A6" s="381" t="s">
        <v>231</v>
      </c>
      <c r="B6" s="390" t="s">
        <v>232</v>
      </c>
      <c r="C6" s="381" t="s">
        <v>126</v>
      </c>
      <c r="D6" s="381" t="s">
        <v>128</v>
      </c>
      <c r="E6" s="381" t="s">
        <v>233</v>
      </c>
      <c r="F6" s="381" t="s">
        <v>130</v>
      </c>
      <c r="G6" s="381" t="s">
        <v>131</v>
      </c>
      <c r="H6" s="382" t="s">
        <v>132</v>
      </c>
      <c r="I6" s="382"/>
      <c r="J6" s="381" t="s">
        <v>133</v>
      </c>
      <c r="K6" s="381"/>
      <c r="L6" s="381"/>
      <c r="M6" s="129"/>
    </row>
    <row r="7" spans="1:13" ht="24">
      <c r="A7" s="381"/>
      <c r="B7" s="391"/>
      <c r="C7" s="381"/>
      <c r="D7" s="381"/>
      <c r="E7" s="381"/>
      <c r="F7" s="381"/>
      <c r="G7" s="381"/>
      <c r="H7" s="130" t="s">
        <v>134</v>
      </c>
      <c r="I7" s="129" t="s">
        <v>135</v>
      </c>
      <c r="J7" s="129" t="s">
        <v>134</v>
      </c>
      <c r="K7" s="381" t="s">
        <v>135</v>
      </c>
      <c r="L7" s="381"/>
      <c r="M7" s="381"/>
    </row>
    <row r="8" spans="1:13">
      <c r="A8" s="381"/>
      <c r="B8" s="392"/>
      <c r="C8" s="381"/>
      <c r="D8" s="381"/>
      <c r="E8" s="381"/>
      <c r="F8" s="381"/>
      <c r="G8" s="381"/>
      <c r="H8" s="131"/>
      <c r="I8" s="132"/>
      <c r="J8" s="132"/>
      <c r="K8" s="132" t="s">
        <v>136</v>
      </c>
      <c r="L8" s="132" t="s">
        <v>137</v>
      </c>
      <c r="M8" s="132" t="s">
        <v>104</v>
      </c>
    </row>
    <row r="9" spans="1:13">
      <c r="A9" s="133">
        <v>1</v>
      </c>
      <c r="B9" s="133">
        <v>2</v>
      </c>
      <c r="C9" s="133">
        <v>3</v>
      </c>
      <c r="D9" s="133">
        <v>4</v>
      </c>
      <c r="E9" s="133">
        <v>5</v>
      </c>
      <c r="F9" s="133">
        <v>6</v>
      </c>
      <c r="G9" s="133">
        <v>7</v>
      </c>
      <c r="H9" s="134">
        <v>8</v>
      </c>
      <c r="I9" s="135">
        <v>9</v>
      </c>
      <c r="J9" s="135">
        <v>10</v>
      </c>
      <c r="K9" s="135">
        <v>11</v>
      </c>
      <c r="L9" s="135">
        <v>12</v>
      </c>
      <c r="M9" s="135">
        <v>13</v>
      </c>
    </row>
    <row r="10" spans="1:13" ht="15.75">
      <c r="A10" s="136">
        <v>1</v>
      </c>
      <c r="B10" s="137" t="s">
        <v>234</v>
      </c>
      <c r="C10" s="138" t="s">
        <v>235</v>
      </c>
      <c r="D10" s="137"/>
      <c r="E10" s="137"/>
      <c r="F10" s="137"/>
      <c r="G10" s="137">
        <v>40</v>
      </c>
      <c r="H10" s="14">
        <v>3567</v>
      </c>
      <c r="I10" s="14">
        <v>4712</v>
      </c>
      <c r="J10" s="14">
        <v>9873</v>
      </c>
      <c r="K10" s="14">
        <v>36316</v>
      </c>
      <c r="L10" s="14">
        <v>20095</v>
      </c>
      <c r="M10" s="139">
        <f t="shared" ref="M10:M42" si="0">K10+L10</f>
        <v>56411</v>
      </c>
    </row>
    <row r="11" spans="1:13" ht="31.5">
      <c r="A11" s="136">
        <v>2</v>
      </c>
      <c r="B11" s="137" t="s">
        <v>234</v>
      </c>
      <c r="C11" s="140" t="s">
        <v>236</v>
      </c>
      <c r="D11" s="137" t="s">
        <v>237</v>
      </c>
      <c r="E11" s="137" t="s">
        <v>238</v>
      </c>
      <c r="F11" s="141" t="s">
        <v>239</v>
      </c>
      <c r="G11" s="142">
        <v>5</v>
      </c>
      <c r="H11" s="143">
        <v>2500</v>
      </c>
      <c r="I11" s="144">
        <v>689</v>
      </c>
      <c r="J11" s="144">
        <v>7500</v>
      </c>
      <c r="K11" s="144">
        <v>11115</v>
      </c>
      <c r="L11" s="144">
        <v>7278</v>
      </c>
      <c r="M11" s="139">
        <f t="shared" si="0"/>
        <v>18393</v>
      </c>
    </row>
    <row r="12" spans="1:13" ht="15.75">
      <c r="A12" s="136">
        <v>3</v>
      </c>
      <c r="B12" s="137" t="s">
        <v>234</v>
      </c>
      <c r="C12" s="145" t="s">
        <v>240</v>
      </c>
      <c r="D12" s="146" t="s">
        <v>241</v>
      </c>
      <c r="E12" s="137" t="s">
        <v>167</v>
      </c>
      <c r="F12" s="141" t="s">
        <v>242</v>
      </c>
      <c r="G12" s="137">
        <v>28</v>
      </c>
      <c r="H12" s="147">
        <v>4770</v>
      </c>
      <c r="I12" s="147">
        <v>2610</v>
      </c>
      <c r="J12" s="147">
        <v>32091</v>
      </c>
      <c r="K12" s="147">
        <v>38822</v>
      </c>
      <c r="L12" s="147">
        <v>23639</v>
      </c>
      <c r="M12" s="139">
        <f t="shared" si="0"/>
        <v>62461</v>
      </c>
    </row>
    <row r="13" spans="1:13" ht="15.75">
      <c r="A13" s="136">
        <v>4</v>
      </c>
      <c r="B13" s="137" t="s">
        <v>234</v>
      </c>
      <c r="C13" s="138" t="s">
        <v>243</v>
      </c>
      <c r="D13" s="137" t="s">
        <v>244</v>
      </c>
      <c r="E13" s="137" t="s">
        <v>167</v>
      </c>
      <c r="F13" s="141" t="s">
        <v>245</v>
      </c>
      <c r="G13" s="137">
        <v>36</v>
      </c>
      <c r="H13" s="14">
        <v>28000</v>
      </c>
      <c r="I13" s="14">
        <v>1395</v>
      </c>
      <c r="J13" s="14">
        <v>32805</v>
      </c>
      <c r="K13" s="14">
        <v>26363</v>
      </c>
      <c r="L13" s="14">
        <v>14433</v>
      </c>
      <c r="M13" s="139">
        <f t="shared" si="0"/>
        <v>40796</v>
      </c>
    </row>
    <row r="14" spans="1:13" ht="15.75">
      <c r="A14" s="136">
        <v>5</v>
      </c>
      <c r="B14" s="137" t="s">
        <v>234</v>
      </c>
      <c r="C14" s="138" t="s">
        <v>246</v>
      </c>
      <c r="D14" s="148" t="s">
        <v>247</v>
      </c>
      <c r="E14" s="137" t="s">
        <v>167</v>
      </c>
      <c r="F14" s="149" t="s">
        <v>248</v>
      </c>
      <c r="G14" s="150">
        <v>3</v>
      </c>
      <c r="H14" s="151">
        <v>502</v>
      </c>
      <c r="I14" s="151">
        <v>1</v>
      </c>
      <c r="J14" s="151">
        <v>70</v>
      </c>
      <c r="K14" s="151">
        <v>34</v>
      </c>
      <c r="L14" s="151">
        <v>48</v>
      </c>
      <c r="M14" s="137">
        <f t="shared" si="0"/>
        <v>82</v>
      </c>
    </row>
    <row r="15" spans="1:13" ht="15.75">
      <c r="A15" s="136">
        <v>6</v>
      </c>
      <c r="B15" s="137" t="s">
        <v>234</v>
      </c>
      <c r="C15" s="138" t="s">
        <v>249</v>
      </c>
      <c r="D15" s="137" t="s">
        <v>250</v>
      </c>
      <c r="E15" s="137" t="s">
        <v>167</v>
      </c>
      <c r="F15" s="152" t="s">
        <v>251</v>
      </c>
      <c r="G15" s="139">
        <v>7</v>
      </c>
      <c r="H15" s="139">
        <v>17118</v>
      </c>
      <c r="I15" s="139">
        <v>1308</v>
      </c>
      <c r="J15" s="139">
        <v>22469</v>
      </c>
      <c r="K15" s="139">
        <v>23545</v>
      </c>
      <c r="L15" s="139">
        <v>15772</v>
      </c>
      <c r="M15" s="139">
        <f t="shared" si="0"/>
        <v>39317</v>
      </c>
    </row>
    <row r="16" spans="1:13" ht="15.75">
      <c r="A16" s="136">
        <v>7</v>
      </c>
      <c r="B16" s="137" t="s">
        <v>234</v>
      </c>
      <c r="C16" s="145" t="s">
        <v>252</v>
      </c>
      <c r="D16" s="153">
        <v>38884</v>
      </c>
      <c r="E16" s="151" t="s">
        <v>167</v>
      </c>
      <c r="F16" s="141" t="s">
        <v>253</v>
      </c>
      <c r="G16" s="139">
        <v>36</v>
      </c>
      <c r="H16" s="154">
        <v>2528</v>
      </c>
      <c r="I16" s="154">
        <v>2652</v>
      </c>
      <c r="J16" s="154">
        <v>24777</v>
      </c>
      <c r="K16" s="154">
        <v>31157</v>
      </c>
      <c r="L16" s="154">
        <v>14832</v>
      </c>
      <c r="M16" s="139">
        <f t="shared" si="0"/>
        <v>45989</v>
      </c>
    </row>
    <row r="17" spans="1:13" ht="15.75">
      <c r="A17" s="136">
        <v>8</v>
      </c>
      <c r="B17" s="137" t="s">
        <v>234</v>
      </c>
      <c r="C17" s="138" t="s">
        <v>254</v>
      </c>
      <c r="D17" s="137" t="s">
        <v>255</v>
      </c>
      <c r="E17" s="137" t="s">
        <v>167</v>
      </c>
      <c r="F17" s="141">
        <v>12.43</v>
      </c>
      <c r="G17" s="155">
        <v>8</v>
      </c>
      <c r="H17" s="156">
        <v>14840</v>
      </c>
      <c r="I17" s="156">
        <v>244</v>
      </c>
      <c r="J17" s="156">
        <v>8186</v>
      </c>
      <c r="K17" s="156">
        <v>6887</v>
      </c>
      <c r="L17" s="156">
        <v>5059</v>
      </c>
      <c r="M17" s="139">
        <f t="shared" si="0"/>
        <v>11946</v>
      </c>
    </row>
    <row r="18" spans="1:13" ht="15.75">
      <c r="A18" s="136">
        <v>9</v>
      </c>
      <c r="B18" s="137" t="s">
        <v>234</v>
      </c>
      <c r="C18" s="138" t="s">
        <v>256</v>
      </c>
      <c r="D18" s="137" t="s">
        <v>257</v>
      </c>
      <c r="E18" s="137" t="s">
        <v>167</v>
      </c>
      <c r="F18" s="141">
        <v>75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f t="shared" si="0"/>
        <v>0</v>
      </c>
    </row>
    <row r="19" spans="1:13" ht="15.75">
      <c r="A19" s="136">
        <v>10</v>
      </c>
      <c r="B19" s="137" t="s">
        <v>234</v>
      </c>
      <c r="C19" s="138" t="s">
        <v>258</v>
      </c>
      <c r="D19" s="137" t="s">
        <v>259</v>
      </c>
      <c r="E19" s="137" t="s">
        <v>167</v>
      </c>
      <c r="F19" s="141" t="s">
        <v>260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f t="shared" si="0"/>
        <v>0</v>
      </c>
    </row>
    <row r="20" spans="1:13" ht="15.75">
      <c r="A20" s="136">
        <v>11</v>
      </c>
      <c r="B20" s="137" t="s">
        <v>234</v>
      </c>
      <c r="C20" s="138" t="s">
        <v>261</v>
      </c>
      <c r="D20" s="137" t="s">
        <v>262</v>
      </c>
      <c r="E20" s="137" t="s">
        <v>238</v>
      </c>
      <c r="F20" s="141">
        <v>28.33</v>
      </c>
      <c r="G20" s="155">
        <v>2</v>
      </c>
      <c r="H20" s="144">
        <v>20010</v>
      </c>
      <c r="I20" s="144">
        <v>35</v>
      </c>
      <c r="J20" s="144">
        <v>800</v>
      </c>
      <c r="K20" s="144">
        <v>601</v>
      </c>
      <c r="L20" s="144">
        <v>481</v>
      </c>
      <c r="M20" s="139">
        <f t="shared" si="0"/>
        <v>1082</v>
      </c>
    </row>
    <row r="21" spans="1:13" ht="15.75">
      <c r="A21" s="136">
        <v>12</v>
      </c>
      <c r="B21" s="137" t="s">
        <v>234</v>
      </c>
      <c r="C21" s="145" t="s">
        <v>263</v>
      </c>
      <c r="D21" s="137" t="s">
        <v>264</v>
      </c>
      <c r="E21" s="137" t="s">
        <v>265</v>
      </c>
      <c r="F21" s="141">
        <v>68.959999999999994</v>
      </c>
      <c r="G21" s="139">
        <v>1</v>
      </c>
      <c r="H21" s="139">
        <v>90000</v>
      </c>
      <c r="I21" s="139">
        <v>9</v>
      </c>
      <c r="J21" s="139">
        <v>45000</v>
      </c>
      <c r="K21" s="139">
        <v>0</v>
      </c>
      <c r="L21" s="139">
        <v>0</v>
      </c>
      <c r="M21" s="139">
        <f t="shared" si="0"/>
        <v>0</v>
      </c>
    </row>
    <row r="22" spans="1:13" ht="31.5">
      <c r="A22" s="136">
        <v>13</v>
      </c>
      <c r="B22" s="137" t="s">
        <v>234</v>
      </c>
      <c r="C22" s="157" t="s">
        <v>266</v>
      </c>
      <c r="D22" s="158" t="s">
        <v>264</v>
      </c>
      <c r="E22" s="137" t="s">
        <v>267</v>
      </c>
      <c r="F22" s="159" t="s">
        <v>268</v>
      </c>
      <c r="G22" s="160">
        <v>4</v>
      </c>
      <c r="H22" s="161">
        <v>10000</v>
      </c>
      <c r="I22" s="161">
        <v>25</v>
      </c>
      <c r="J22" s="161">
        <v>50000</v>
      </c>
      <c r="K22" s="161">
        <v>2758</v>
      </c>
      <c r="L22" s="161">
        <v>1093</v>
      </c>
      <c r="M22" s="162">
        <f t="shared" si="0"/>
        <v>3851</v>
      </c>
    </row>
    <row r="23" spans="1:13" ht="15.75">
      <c r="A23" s="136">
        <v>14</v>
      </c>
      <c r="B23" s="137" t="s">
        <v>234</v>
      </c>
      <c r="C23" s="138" t="s">
        <v>269</v>
      </c>
      <c r="D23" s="137" t="s">
        <v>270</v>
      </c>
      <c r="E23" s="137" t="s">
        <v>167</v>
      </c>
      <c r="F23" s="141" t="s">
        <v>271</v>
      </c>
      <c r="G23" s="163">
        <v>48</v>
      </c>
      <c r="H23" s="139">
        <v>4853</v>
      </c>
      <c r="I23" s="139">
        <v>5242</v>
      </c>
      <c r="J23" s="139">
        <v>31320</v>
      </c>
      <c r="K23" s="139">
        <v>44183</v>
      </c>
      <c r="L23" s="139">
        <v>26908</v>
      </c>
      <c r="M23" s="139">
        <f t="shared" si="0"/>
        <v>71091</v>
      </c>
    </row>
    <row r="24" spans="1:13" ht="15.75">
      <c r="A24" s="136">
        <v>15</v>
      </c>
      <c r="B24" s="137" t="s">
        <v>234</v>
      </c>
      <c r="C24" s="164" t="s">
        <v>272</v>
      </c>
      <c r="D24" s="137" t="s">
        <v>262</v>
      </c>
      <c r="E24" s="137" t="s">
        <v>167</v>
      </c>
      <c r="F24" s="165" t="s">
        <v>273</v>
      </c>
      <c r="G24" s="166">
        <v>24</v>
      </c>
      <c r="H24" s="167">
        <v>8488</v>
      </c>
      <c r="I24" s="167">
        <v>6430</v>
      </c>
      <c r="J24" s="167">
        <v>26571</v>
      </c>
      <c r="K24" s="167">
        <v>9864</v>
      </c>
      <c r="L24" s="167">
        <v>5298</v>
      </c>
      <c r="M24" s="139">
        <f t="shared" si="0"/>
        <v>15162</v>
      </c>
    </row>
    <row r="25" spans="1:13" ht="15.75">
      <c r="A25" s="136">
        <v>16</v>
      </c>
      <c r="B25" s="137" t="s">
        <v>234</v>
      </c>
      <c r="C25" s="168" t="s">
        <v>274</v>
      </c>
      <c r="D25" s="169">
        <v>38888</v>
      </c>
      <c r="E25" s="137" t="s">
        <v>167</v>
      </c>
      <c r="F25" s="141" t="s">
        <v>275</v>
      </c>
      <c r="G25" s="137">
        <v>5</v>
      </c>
      <c r="H25" s="147">
        <v>0</v>
      </c>
      <c r="I25" s="147">
        <v>0</v>
      </c>
      <c r="J25" s="147">
        <v>0</v>
      </c>
      <c r="K25" s="147">
        <v>5747</v>
      </c>
      <c r="L25" s="147">
        <v>1437</v>
      </c>
      <c r="M25" s="139">
        <f t="shared" si="0"/>
        <v>7184</v>
      </c>
    </row>
    <row r="26" spans="1:13" ht="15.75">
      <c r="A26" s="136">
        <v>17</v>
      </c>
      <c r="B26" s="137" t="s">
        <v>234</v>
      </c>
      <c r="C26" s="168" t="s">
        <v>276</v>
      </c>
      <c r="D26" s="170">
        <v>39258</v>
      </c>
      <c r="E26" s="171" t="s">
        <v>167</v>
      </c>
      <c r="F26" s="172" t="s">
        <v>277</v>
      </c>
      <c r="G26" s="136">
        <v>2</v>
      </c>
      <c r="H26" s="151">
        <v>0</v>
      </c>
      <c r="I26" s="151">
        <v>25</v>
      </c>
      <c r="J26" s="151">
        <v>4500</v>
      </c>
      <c r="K26" s="147">
        <v>2301</v>
      </c>
      <c r="L26" s="147">
        <v>577</v>
      </c>
      <c r="M26" s="137">
        <f t="shared" si="0"/>
        <v>2878</v>
      </c>
    </row>
    <row r="27" spans="1:13" ht="15.75">
      <c r="A27" s="136">
        <v>18</v>
      </c>
      <c r="B27" s="137" t="s">
        <v>234</v>
      </c>
      <c r="C27" s="173" t="s">
        <v>278</v>
      </c>
      <c r="D27" s="174">
        <v>39275</v>
      </c>
      <c r="E27" s="171" t="s">
        <v>167</v>
      </c>
      <c r="F27" s="175" t="s">
        <v>279</v>
      </c>
      <c r="G27" s="139">
        <v>4</v>
      </c>
      <c r="H27" s="139">
        <v>0</v>
      </c>
      <c r="I27" s="139">
        <v>6303</v>
      </c>
      <c r="J27" s="139">
        <v>0</v>
      </c>
      <c r="K27" s="139">
        <v>9700</v>
      </c>
      <c r="L27" s="139">
        <v>3395</v>
      </c>
      <c r="M27" s="139">
        <f t="shared" si="0"/>
        <v>13095</v>
      </c>
    </row>
    <row r="28" spans="1:13" ht="15.75">
      <c r="A28" s="136">
        <v>19</v>
      </c>
      <c r="B28" s="137" t="s">
        <v>234</v>
      </c>
      <c r="C28" s="138" t="s">
        <v>280</v>
      </c>
      <c r="D28" s="137">
        <v>2006</v>
      </c>
      <c r="E28" s="171" t="s">
        <v>167</v>
      </c>
      <c r="F28" s="141" t="s">
        <v>281</v>
      </c>
      <c r="G28" s="139">
        <v>3</v>
      </c>
      <c r="H28" s="139">
        <v>0</v>
      </c>
      <c r="I28" s="139">
        <v>340</v>
      </c>
      <c r="J28" s="139">
        <v>659</v>
      </c>
      <c r="K28" s="139">
        <v>11773</v>
      </c>
      <c r="L28" s="139">
        <v>4137</v>
      </c>
      <c r="M28" s="139">
        <f t="shared" si="0"/>
        <v>15910</v>
      </c>
    </row>
    <row r="29" spans="1:13" ht="15.75">
      <c r="A29" s="136">
        <v>20</v>
      </c>
      <c r="B29" s="137" t="s">
        <v>234</v>
      </c>
      <c r="C29" s="145" t="s">
        <v>282</v>
      </c>
      <c r="D29" s="137" t="s">
        <v>283</v>
      </c>
      <c r="E29" s="137" t="s">
        <v>238</v>
      </c>
      <c r="F29" s="141" t="s">
        <v>284</v>
      </c>
      <c r="G29" s="139">
        <v>3</v>
      </c>
      <c r="H29" s="143">
        <v>1500</v>
      </c>
      <c r="I29" s="144">
        <v>828</v>
      </c>
      <c r="J29" s="144">
        <v>15000</v>
      </c>
      <c r="K29" s="144">
        <v>21709</v>
      </c>
      <c r="L29" s="144">
        <v>12954</v>
      </c>
      <c r="M29" s="139">
        <f t="shared" si="0"/>
        <v>34663</v>
      </c>
    </row>
    <row r="30" spans="1:13" ht="15.75">
      <c r="A30" s="136">
        <v>21</v>
      </c>
      <c r="B30" s="137" t="s">
        <v>234</v>
      </c>
      <c r="C30" s="145" t="s">
        <v>285</v>
      </c>
      <c r="D30" s="176" t="s">
        <v>286</v>
      </c>
      <c r="E30" s="137" t="s">
        <v>238</v>
      </c>
      <c r="F30" s="141"/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f t="shared" si="0"/>
        <v>0</v>
      </c>
    </row>
    <row r="31" spans="1:13" ht="15.75">
      <c r="A31" s="136">
        <v>22</v>
      </c>
      <c r="B31" s="137" t="s">
        <v>234</v>
      </c>
      <c r="C31" s="177" t="s">
        <v>287</v>
      </c>
      <c r="D31" s="176" t="s">
        <v>288</v>
      </c>
      <c r="E31" s="137" t="s">
        <v>238</v>
      </c>
      <c r="F31" s="141" t="s">
        <v>289</v>
      </c>
      <c r="G31" s="137">
        <v>5</v>
      </c>
      <c r="H31" s="137">
        <v>220</v>
      </c>
      <c r="I31" s="137">
        <v>71</v>
      </c>
      <c r="J31" s="137">
        <v>8084</v>
      </c>
      <c r="K31" s="137">
        <v>7385</v>
      </c>
      <c r="L31" s="137">
        <v>5768</v>
      </c>
      <c r="M31" s="137">
        <f t="shared" si="0"/>
        <v>13153</v>
      </c>
    </row>
    <row r="32" spans="1:13" ht="47.25">
      <c r="A32" s="136">
        <v>23</v>
      </c>
      <c r="B32" s="137" t="s">
        <v>234</v>
      </c>
      <c r="C32" s="140" t="s">
        <v>290</v>
      </c>
      <c r="D32" s="176" t="s">
        <v>291</v>
      </c>
      <c r="E32" s="137" t="s">
        <v>238</v>
      </c>
      <c r="F32" s="141" t="s">
        <v>292</v>
      </c>
      <c r="G32" s="137">
        <v>3</v>
      </c>
      <c r="H32" s="147">
        <v>1591</v>
      </c>
      <c r="I32" s="147">
        <v>3094</v>
      </c>
      <c r="J32" s="147">
        <v>10111</v>
      </c>
      <c r="K32" s="147">
        <v>11471</v>
      </c>
      <c r="L32" s="147">
        <v>4290</v>
      </c>
      <c r="M32" s="137">
        <f t="shared" si="0"/>
        <v>15761</v>
      </c>
    </row>
    <row r="33" spans="1:13" ht="15.75">
      <c r="A33" s="136">
        <v>24</v>
      </c>
      <c r="B33" s="137" t="s">
        <v>234</v>
      </c>
      <c r="C33" s="178" t="s">
        <v>293</v>
      </c>
      <c r="D33" s="169">
        <v>42561</v>
      </c>
      <c r="E33" s="137" t="s">
        <v>238</v>
      </c>
      <c r="F33" s="141" t="s">
        <v>294</v>
      </c>
      <c r="G33" s="139">
        <v>2</v>
      </c>
      <c r="H33" s="139">
        <v>10</v>
      </c>
      <c r="I33" s="139">
        <v>8</v>
      </c>
      <c r="J33" s="139">
        <v>300</v>
      </c>
      <c r="K33" s="139">
        <v>253</v>
      </c>
      <c r="L33" s="139">
        <v>117</v>
      </c>
      <c r="M33" s="139">
        <f t="shared" si="0"/>
        <v>370</v>
      </c>
    </row>
    <row r="34" spans="1:13" ht="15.75">
      <c r="A34" s="136">
        <v>25</v>
      </c>
      <c r="B34" s="137" t="s">
        <v>234</v>
      </c>
      <c r="C34" s="140" t="s">
        <v>295</v>
      </c>
      <c r="D34" s="169">
        <v>42682</v>
      </c>
      <c r="E34" s="137" t="s">
        <v>167</v>
      </c>
      <c r="F34" s="141" t="s">
        <v>296</v>
      </c>
      <c r="G34" s="139">
        <v>16</v>
      </c>
      <c r="H34" s="139">
        <v>3924</v>
      </c>
      <c r="I34" s="139">
        <v>808</v>
      </c>
      <c r="J34" s="139">
        <v>10766</v>
      </c>
      <c r="K34" s="139">
        <v>16600</v>
      </c>
      <c r="L34" s="139">
        <v>9468</v>
      </c>
      <c r="M34" s="139">
        <f t="shared" si="0"/>
        <v>26068</v>
      </c>
    </row>
    <row r="35" spans="1:13" ht="15.75">
      <c r="A35" s="136">
        <v>26</v>
      </c>
      <c r="B35" s="137" t="s">
        <v>234</v>
      </c>
      <c r="C35" s="179" t="s">
        <v>297</v>
      </c>
      <c r="D35" s="180" t="s">
        <v>298</v>
      </c>
      <c r="E35" s="137" t="s">
        <v>167</v>
      </c>
      <c r="F35" s="141"/>
      <c r="G35" s="139">
        <v>0</v>
      </c>
      <c r="H35" s="139"/>
      <c r="I35" s="139">
        <v>0</v>
      </c>
      <c r="J35" s="139"/>
      <c r="K35" s="139">
        <v>0</v>
      </c>
      <c r="L35" s="139">
        <v>0</v>
      </c>
      <c r="M35" s="139">
        <f t="shared" si="0"/>
        <v>0</v>
      </c>
    </row>
    <row r="36" spans="1:13" ht="31.5">
      <c r="A36" s="136">
        <v>27</v>
      </c>
      <c r="B36" s="137" t="s">
        <v>234</v>
      </c>
      <c r="C36" s="181" t="s">
        <v>299</v>
      </c>
      <c r="D36" s="182" t="s">
        <v>300</v>
      </c>
      <c r="E36" s="137" t="s">
        <v>167</v>
      </c>
      <c r="F36" s="137"/>
      <c r="G36" s="139">
        <v>0</v>
      </c>
      <c r="H36" s="139"/>
      <c r="I36" s="139">
        <v>0</v>
      </c>
      <c r="J36" s="139"/>
      <c r="K36" s="139">
        <v>0</v>
      </c>
      <c r="L36" s="139">
        <v>0</v>
      </c>
      <c r="M36" s="139">
        <f t="shared" si="0"/>
        <v>0</v>
      </c>
    </row>
    <row r="37" spans="1:13" ht="15.75">
      <c r="A37" s="136">
        <v>28</v>
      </c>
      <c r="B37" s="137" t="s">
        <v>234</v>
      </c>
      <c r="C37" s="181" t="s">
        <v>301</v>
      </c>
      <c r="D37" s="183" t="s">
        <v>302</v>
      </c>
      <c r="E37" s="137" t="s">
        <v>167</v>
      </c>
      <c r="F37" s="137"/>
      <c r="G37" s="139">
        <v>0</v>
      </c>
      <c r="H37" s="139"/>
      <c r="I37" s="139">
        <v>0</v>
      </c>
      <c r="J37" s="139"/>
      <c r="K37" s="139">
        <v>0</v>
      </c>
      <c r="L37" s="139">
        <v>0</v>
      </c>
      <c r="M37" s="139">
        <f t="shared" si="0"/>
        <v>0</v>
      </c>
    </row>
    <row r="38" spans="1:13" ht="15.75">
      <c r="A38" s="136">
        <v>29</v>
      </c>
      <c r="B38" s="137" t="s">
        <v>234</v>
      </c>
      <c r="C38" s="181" t="s">
        <v>303</v>
      </c>
      <c r="D38" s="180" t="s">
        <v>304</v>
      </c>
      <c r="E38" s="137" t="s">
        <v>167</v>
      </c>
      <c r="F38" s="137"/>
      <c r="G38" s="139">
        <v>0</v>
      </c>
      <c r="H38" s="139"/>
      <c r="I38" s="139">
        <v>0</v>
      </c>
      <c r="J38" s="139"/>
      <c r="K38" s="139">
        <v>0</v>
      </c>
      <c r="L38" s="139">
        <v>0</v>
      </c>
      <c r="M38" s="139">
        <f t="shared" si="0"/>
        <v>0</v>
      </c>
    </row>
    <row r="39" spans="1:13" ht="60">
      <c r="A39" s="136">
        <v>30</v>
      </c>
      <c r="B39" s="137" t="s">
        <v>234</v>
      </c>
      <c r="C39" s="184" t="s">
        <v>305</v>
      </c>
      <c r="D39" s="180" t="s">
        <v>306</v>
      </c>
      <c r="E39" s="137" t="s">
        <v>167</v>
      </c>
      <c r="F39" s="137"/>
      <c r="G39" s="139">
        <v>0</v>
      </c>
      <c r="H39" s="139"/>
      <c r="I39" s="139">
        <v>0</v>
      </c>
      <c r="J39" s="139"/>
      <c r="K39" s="139">
        <v>0</v>
      </c>
      <c r="L39" s="139">
        <v>0</v>
      </c>
      <c r="M39" s="139">
        <f t="shared" si="0"/>
        <v>0</v>
      </c>
    </row>
    <row r="40" spans="1:13" ht="31.5">
      <c r="A40" s="136">
        <v>31</v>
      </c>
      <c r="B40" s="137" t="s">
        <v>234</v>
      </c>
      <c r="C40" s="181" t="s">
        <v>307</v>
      </c>
      <c r="D40" s="180" t="s">
        <v>308</v>
      </c>
      <c r="E40" s="137" t="s">
        <v>167</v>
      </c>
      <c r="F40" s="137"/>
      <c r="G40" s="139">
        <v>0</v>
      </c>
      <c r="H40" s="139"/>
      <c r="I40" s="139">
        <v>0</v>
      </c>
      <c r="J40" s="139"/>
      <c r="K40" s="139">
        <v>0</v>
      </c>
      <c r="L40" s="139">
        <v>0</v>
      </c>
      <c r="M40" s="139">
        <f t="shared" si="0"/>
        <v>0</v>
      </c>
    </row>
    <row r="41" spans="1:13" ht="15.75">
      <c r="A41" s="136">
        <v>32</v>
      </c>
      <c r="B41" s="137" t="s">
        <v>234</v>
      </c>
      <c r="C41" s="185" t="s">
        <v>309</v>
      </c>
      <c r="D41" s="180" t="s">
        <v>310</v>
      </c>
      <c r="E41" s="137" t="s">
        <v>167</v>
      </c>
      <c r="F41" s="137"/>
      <c r="G41" s="139">
        <v>0</v>
      </c>
      <c r="H41" s="139"/>
      <c r="I41" s="139">
        <v>0</v>
      </c>
      <c r="J41" s="139"/>
      <c r="K41" s="139">
        <v>0</v>
      </c>
      <c r="L41" s="139">
        <v>0</v>
      </c>
      <c r="M41" s="139">
        <f t="shared" si="0"/>
        <v>0</v>
      </c>
    </row>
    <row r="42" spans="1:13" ht="15.75">
      <c r="A42" s="136">
        <v>33</v>
      </c>
      <c r="B42" s="137" t="s">
        <v>234</v>
      </c>
      <c r="C42" s="186" t="s">
        <v>311</v>
      </c>
      <c r="D42" s="187" t="s">
        <v>312</v>
      </c>
      <c r="E42" s="188" t="s">
        <v>167</v>
      </c>
      <c r="F42" s="188"/>
      <c r="G42" s="139">
        <v>4</v>
      </c>
      <c r="H42" s="139">
        <v>1151</v>
      </c>
      <c r="I42" s="139">
        <v>1459</v>
      </c>
      <c r="J42" s="139">
        <v>5292</v>
      </c>
      <c r="K42" s="139">
        <v>2374</v>
      </c>
      <c r="L42" s="139">
        <v>979</v>
      </c>
      <c r="M42" s="139">
        <f t="shared" si="0"/>
        <v>3353</v>
      </c>
    </row>
    <row r="43" spans="1:13" ht="15.75">
      <c r="A43" s="136">
        <v>34</v>
      </c>
      <c r="B43" s="137" t="s">
        <v>234</v>
      </c>
      <c r="C43" s="186" t="s">
        <v>313</v>
      </c>
      <c r="D43" s="187" t="s">
        <v>314</v>
      </c>
      <c r="E43" s="188" t="s">
        <v>167</v>
      </c>
      <c r="F43" s="188"/>
      <c r="G43" s="139">
        <v>1</v>
      </c>
      <c r="H43" s="139">
        <v>600</v>
      </c>
      <c r="I43" s="139">
        <v>487</v>
      </c>
      <c r="J43" s="139">
        <v>1095</v>
      </c>
      <c r="K43" s="139">
        <v>2172</v>
      </c>
      <c r="L43" s="139">
        <v>751</v>
      </c>
      <c r="M43" s="139">
        <f>L43+K43</f>
        <v>2923</v>
      </c>
    </row>
    <row r="44" spans="1:13" ht="15.75">
      <c r="A44" s="136">
        <v>35</v>
      </c>
      <c r="B44" s="137" t="s">
        <v>234</v>
      </c>
      <c r="C44" s="186" t="s">
        <v>315</v>
      </c>
      <c r="D44" s="189" t="s">
        <v>316</v>
      </c>
      <c r="E44" s="188" t="s">
        <v>167</v>
      </c>
      <c r="F44" s="188"/>
      <c r="G44" s="137">
        <v>0</v>
      </c>
      <c r="H44" s="137">
        <v>1000</v>
      </c>
      <c r="I44" s="137">
        <v>1024</v>
      </c>
      <c r="J44" s="137">
        <v>25</v>
      </c>
      <c r="K44" s="137">
        <v>16</v>
      </c>
      <c r="L44" s="137">
        <v>2</v>
      </c>
      <c r="M44" s="137">
        <f>K44+L44</f>
        <v>18</v>
      </c>
    </row>
    <row r="45" spans="1:13" ht="15.75">
      <c r="A45" s="136">
        <v>36</v>
      </c>
      <c r="B45" s="137" t="s">
        <v>234</v>
      </c>
      <c r="C45" s="186" t="s">
        <v>317</v>
      </c>
      <c r="D45" s="190" t="s">
        <v>318</v>
      </c>
      <c r="E45" s="188" t="s">
        <v>167</v>
      </c>
      <c r="F45" s="188" t="s">
        <v>319</v>
      </c>
      <c r="G45" s="139">
        <v>5</v>
      </c>
      <c r="H45" s="139">
        <v>1511</v>
      </c>
      <c r="I45" s="139">
        <v>139</v>
      </c>
      <c r="J45" s="139">
        <v>11562</v>
      </c>
      <c r="K45" s="139">
        <v>1942</v>
      </c>
      <c r="L45" s="139">
        <v>800</v>
      </c>
      <c r="M45" s="139">
        <f>K45+L45</f>
        <v>2742</v>
      </c>
    </row>
    <row r="46" spans="1:13" ht="15.75">
      <c r="A46" s="136">
        <v>37</v>
      </c>
      <c r="B46" s="137" t="s">
        <v>234</v>
      </c>
      <c r="C46" s="186" t="s">
        <v>320</v>
      </c>
      <c r="D46" s="191" t="s">
        <v>318</v>
      </c>
      <c r="E46" s="188" t="s">
        <v>167</v>
      </c>
      <c r="F46" s="188"/>
      <c r="G46" s="137">
        <v>0</v>
      </c>
      <c r="H46" s="137">
        <v>2550</v>
      </c>
      <c r="I46" s="137">
        <v>64</v>
      </c>
      <c r="J46" s="137">
        <v>17000</v>
      </c>
      <c r="K46" s="137">
        <v>6</v>
      </c>
      <c r="L46" s="137">
        <v>0</v>
      </c>
      <c r="M46" s="137">
        <f>K46+L46</f>
        <v>6</v>
      </c>
    </row>
    <row r="47" spans="1:13" ht="15.75">
      <c r="A47" s="136">
        <v>38</v>
      </c>
      <c r="B47" s="137" t="s">
        <v>234</v>
      </c>
      <c r="C47" s="186" t="s">
        <v>321</v>
      </c>
      <c r="D47" s="187"/>
      <c r="E47" s="188" t="s">
        <v>167</v>
      </c>
      <c r="F47" s="188"/>
      <c r="G47" s="139"/>
      <c r="H47" s="139">
        <v>912</v>
      </c>
      <c r="I47" s="139">
        <v>0</v>
      </c>
      <c r="J47" s="139">
        <v>9</v>
      </c>
      <c r="K47" s="139">
        <v>0</v>
      </c>
      <c r="L47" s="139">
        <v>9</v>
      </c>
      <c r="M47" s="139">
        <f>K47+L47</f>
        <v>9</v>
      </c>
    </row>
    <row r="48" spans="1:13" ht="15.75">
      <c r="A48" s="136">
        <v>39</v>
      </c>
      <c r="B48" s="137" t="s">
        <v>234</v>
      </c>
      <c r="C48" s="185" t="s">
        <v>322</v>
      </c>
      <c r="D48" s="180" t="s">
        <v>323</v>
      </c>
      <c r="E48" s="137" t="s">
        <v>167</v>
      </c>
      <c r="F48" s="137"/>
      <c r="G48" s="139">
        <v>3</v>
      </c>
      <c r="H48" s="139">
        <v>50000</v>
      </c>
      <c r="I48" s="139">
        <v>1164</v>
      </c>
      <c r="J48" s="139">
        <v>22800</v>
      </c>
      <c r="K48" s="139">
        <v>1620</v>
      </c>
      <c r="L48" s="139">
        <v>822</v>
      </c>
      <c r="M48" s="139">
        <f t="shared" ref="M48:M53" si="1">K48+L48</f>
        <v>2442</v>
      </c>
    </row>
    <row r="49" spans="1:13" ht="15.75">
      <c r="A49" s="136">
        <v>40</v>
      </c>
      <c r="B49" s="137" t="s">
        <v>234</v>
      </c>
      <c r="C49" s="185" t="s">
        <v>324</v>
      </c>
      <c r="D49" s="180" t="s">
        <v>325</v>
      </c>
      <c r="E49" s="137" t="s">
        <v>167</v>
      </c>
      <c r="F49" s="137"/>
      <c r="G49" s="137">
        <v>0</v>
      </c>
      <c r="H49" s="137"/>
      <c r="I49" s="137">
        <v>0</v>
      </c>
      <c r="J49" s="137"/>
      <c r="K49" s="137">
        <v>0</v>
      </c>
      <c r="L49" s="137">
        <v>0</v>
      </c>
      <c r="M49" s="137">
        <f t="shared" si="1"/>
        <v>0</v>
      </c>
    </row>
    <row r="50" spans="1:13" ht="15.75">
      <c r="A50" s="136">
        <v>41</v>
      </c>
      <c r="B50" s="137" t="s">
        <v>234</v>
      </c>
      <c r="C50" s="185" t="s">
        <v>326</v>
      </c>
      <c r="D50" s="180" t="s">
        <v>327</v>
      </c>
      <c r="E50" s="137" t="s">
        <v>167</v>
      </c>
      <c r="F50" s="137"/>
      <c r="G50" s="139">
        <v>0</v>
      </c>
      <c r="H50" s="139"/>
      <c r="I50" s="139">
        <v>346</v>
      </c>
      <c r="J50" s="139">
        <v>50</v>
      </c>
      <c r="K50" s="139">
        <v>32</v>
      </c>
      <c r="L50" s="139">
        <v>4</v>
      </c>
      <c r="M50" s="139">
        <f t="shared" si="1"/>
        <v>36</v>
      </c>
    </row>
    <row r="51" spans="1:13" ht="15.75">
      <c r="A51" s="136">
        <v>42</v>
      </c>
      <c r="B51" s="137" t="s">
        <v>234</v>
      </c>
      <c r="C51" s="185" t="s">
        <v>328</v>
      </c>
      <c r="D51" s="180" t="s">
        <v>327</v>
      </c>
      <c r="E51" s="137" t="s">
        <v>167</v>
      </c>
      <c r="F51" s="137"/>
      <c r="G51" s="137">
        <v>0</v>
      </c>
      <c r="H51" s="137">
        <v>500</v>
      </c>
      <c r="I51" s="137">
        <v>72</v>
      </c>
      <c r="J51" s="137">
        <v>100</v>
      </c>
      <c r="K51" s="137">
        <v>24</v>
      </c>
      <c r="L51" s="137">
        <v>9</v>
      </c>
      <c r="M51" s="137">
        <f t="shared" si="1"/>
        <v>33</v>
      </c>
    </row>
    <row r="52" spans="1:13" ht="15.75">
      <c r="A52" s="136">
        <v>43</v>
      </c>
      <c r="B52" s="137" t="s">
        <v>234</v>
      </c>
      <c r="C52" s="185" t="s">
        <v>326</v>
      </c>
      <c r="D52" s="180" t="s">
        <v>327</v>
      </c>
      <c r="E52" s="137" t="s">
        <v>167</v>
      </c>
      <c r="F52" s="137"/>
      <c r="G52" s="137">
        <v>0</v>
      </c>
      <c r="H52" s="137"/>
      <c r="I52" s="137">
        <v>0</v>
      </c>
      <c r="J52" s="137"/>
      <c r="K52" s="137">
        <v>0</v>
      </c>
      <c r="L52" s="137">
        <v>0</v>
      </c>
      <c r="M52" s="137">
        <f t="shared" si="1"/>
        <v>0</v>
      </c>
    </row>
    <row r="53" spans="1:13" ht="15.75">
      <c r="A53" s="136">
        <v>44</v>
      </c>
      <c r="B53" s="137" t="s">
        <v>234</v>
      </c>
      <c r="C53" s="192" t="s">
        <v>329</v>
      </c>
      <c r="D53" s="180"/>
      <c r="E53" s="137"/>
      <c r="F53" s="137"/>
      <c r="G53" s="139">
        <v>1</v>
      </c>
      <c r="H53" s="139"/>
      <c r="I53" s="139">
        <v>1404</v>
      </c>
      <c r="J53" s="139">
        <v>8700</v>
      </c>
      <c r="K53" s="139">
        <v>1172</v>
      </c>
      <c r="L53" s="139">
        <v>231</v>
      </c>
      <c r="M53" s="139">
        <f t="shared" si="1"/>
        <v>1403</v>
      </c>
    </row>
    <row r="54" spans="1:13" ht="30">
      <c r="A54" s="136">
        <v>45</v>
      </c>
      <c r="B54" s="193" t="s">
        <v>234</v>
      </c>
      <c r="C54" s="194" t="s">
        <v>330</v>
      </c>
      <c r="D54" s="195" t="s">
        <v>331</v>
      </c>
      <c r="E54" s="196" t="s">
        <v>332</v>
      </c>
      <c r="F54" s="197">
        <v>10.226000000000001</v>
      </c>
      <c r="G54" s="197">
        <v>1</v>
      </c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</row>
    <row r="55" spans="1:13">
      <c r="A55" s="136">
        <v>46</v>
      </c>
      <c r="B55" s="193" t="s">
        <v>234</v>
      </c>
      <c r="C55" s="198" t="s">
        <v>333</v>
      </c>
      <c r="D55" s="199" t="s">
        <v>334</v>
      </c>
      <c r="E55" s="200" t="s">
        <v>105</v>
      </c>
      <c r="F55" s="201">
        <v>10.119999999999999</v>
      </c>
      <c r="G55" s="202">
        <v>2</v>
      </c>
      <c r="H55" s="147">
        <v>1500</v>
      </c>
      <c r="I55" s="147">
        <v>207</v>
      </c>
      <c r="J55" s="147">
        <v>1000</v>
      </c>
      <c r="K55" s="147">
        <v>54</v>
      </c>
      <c r="L55" s="147">
        <v>7</v>
      </c>
      <c r="M55" s="147">
        <f>+K55+L55</f>
        <v>61</v>
      </c>
    </row>
    <row r="56" spans="1:13" ht="45">
      <c r="A56" s="136">
        <v>47</v>
      </c>
      <c r="B56" s="193" t="s">
        <v>234</v>
      </c>
      <c r="C56" s="203" t="s">
        <v>335</v>
      </c>
      <c r="D56" s="203" t="s">
        <v>331</v>
      </c>
      <c r="E56" s="204" t="s">
        <v>336</v>
      </c>
      <c r="F56" s="202">
        <v>101.92</v>
      </c>
      <c r="G56" s="202"/>
      <c r="H56" s="147">
        <v>5498</v>
      </c>
      <c r="I56" s="147">
        <v>966</v>
      </c>
      <c r="J56" s="147">
        <v>6222</v>
      </c>
      <c r="K56" s="147">
        <v>1350</v>
      </c>
      <c r="L56" s="147">
        <v>224</v>
      </c>
      <c r="M56" s="147">
        <f>+K56+L56</f>
        <v>1574</v>
      </c>
    </row>
    <row r="57" spans="1:13" ht="30">
      <c r="A57" s="136">
        <v>48</v>
      </c>
      <c r="B57" s="193" t="s">
        <v>234</v>
      </c>
      <c r="C57" s="203" t="s">
        <v>337</v>
      </c>
      <c r="D57" s="203" t="s">
        <v>338</v>
      </c>
      <c r="E57" s="204" t="s">
        <v>339</v>
      </c>
      <c r="F57" s="202">
        <v>434.86</v>
      </c>
      <c r="G57" s="202"/>
      <c r="H57" s="147">
        <v>0</v>
      </c>
      <c r="I57" s="147">
        <v>0</v>
      </c>
      <c r="J57" s="147">
        <v>200</v>
      </c>
      <c r="K57" s="147">
        <v>79</v>
      </c>
      <c r="L57" s="147">
        <v>5</v>
      </c>
      <c r="M57" s="147">
        <f>+K57+L57</f>
        <v>84</v>
      </c>
    </row>
    <row r="58" spans="1:13" ht="30">
      <c r="A58" s="136">
        <v>49</v>
      </c>
      <c r="B58" s="193" t="s">
        <v>234</v>
      </c>
      <c r="C58" s="203" t="s">
        <v>340</v>
      </c>
      <c r="D58" s="203" t="s">
        <v>341</v>
      </c>
      <c r="E58" s="204" t="s">
        <v>342</v>
      </c>
      <c r="F58" s="205">
        <v>101.17</v>
      </c>
      <c r="G58" s="202"/>
      <c r="H58" s="206">
        <v>448</v>
      </c>
      <c r="I58" s="206">
        <v>770</v>
      </c>
      <c r="J58" s="206">
        <v>1449</v>
      </c>
      <c r="K58" s="206">
        <v>1967</v>
      </c>
      <c r="L58" s="206">
        <v>174</v>
      </c>
      <c r="M58" s="147">
        <f>+K58+L58</f>
        <v>2141</v>
      </c>
    </row>
    <row r="59" spans="1:13" ht="30">
      <c r="A59" s="136">
        <v>50</v>
      </c>
      <c r="B59" s="193" t="s">
        <v>234</v>
      </c>
      <c r="C59" s="203" t="s">
        <v>343</v>
      </c>
      <c r="D59" s="203" t="s">
        <v>344</v>
      </c>
      <c r="E59" s="204" t="s">
        <v>345</v>
      </c>
      <c r="F59" s="205">
        <v>10.223000000000001</v>
      </c>
      <c r="G59" s="202">
        <v>2</v>
      </c>
      <c r="H59" s="147">
        <v>600</v>
      </c>
      <c r="I59" s="147">
        <v>12</v>
      </c>
      <c r="J59" s="147">
        <v>470</v>
      </c>
      <c r="K59" s="147">
        <v>18</v>
      </c>
      <c r="L59" s="147">
        <v>3</v>
      </c>
      <c r="M59" s="147">
        <f>+K59+L59</f>
        <v>21</v>
      </c>
    </row>
    <row r="60" spans="1:13" ht="30">
      <c r="A60" s="136">
        <v>51</v>
      </c>
      <c r="B60" s="193" t="s">
        <v>234</v>
      </c>
      <c r="C60" s="203" t="s">
        <v>346</v>
      </c>
      <c r="D60" s="203" t="s">
        <v>347</v>
      </c>
      <c r="E60" s="204" t="s">
        <v>348</v>
      </c>
      <c r="F60" s="202">
        <v>68.8</v>
      </c>
      <c r="G60" s="202"/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</row>
    <row r="61" spans="1:13">
      <c r="A61" s="136">
        <v>52</v>
      </c>
      <c r="B61" s="193" t="s">
        <v>234</v>
      </c>
      <c r="C61" s="203" t="s">
        <v>349</v>
      </c>
      <c r="D61" s="203" t="s">
        <v>350</v>
      </c>
      <c r="E61" s="207" t="s">
        <v>351</v>
      </c>
      <c r="F61" s="208">
        <v>191.64</v>
      </c>
      <c r="G61" s="208">
        <v>15</v>
      </c>
      <c r="H61" s="209">
        <v>5940</v>
      </c>
      <c r="I61" s="209">
        <v>3519</v>
      </c>
      <c r="J61" s="209">
        <v>9550</v>
      </c>
      <c r="K61" s="209">
        <v>7044</v>
      </c>
      <c r="L61" s="209">
        <v>347</v>
      </c>
      <c r="M61" s="147">
        <f>+K61+L61</f>
        <v>7391</v>
      </c>
    </row>
    <row r="62" spans="1:13" ht="60">
      <c r="A62" s="136">
        <v>53</v>
      </c>
      <c r="B62" s="193" t="s">
        <v>234</v>
      </c>
      <c r="C62" s="203" t="s">
        <v>352</v>
      </c>
      <c r="D62" s="203" t="s">
        <v>312</v>
      </c>
      <c r="E62" s="204" t="s">
        <v>353</v>
      </c>
      <c r="F62" s="210">
        <v>11.473000000000001</v>
      </c>
      <c r="G62" s="210">
        <v>1</v>
      </c>
      <c r="H62" s="211">
        <v>100</v>
      </c>
      <c r="I62" s="211">
        <v>376</v>
      </c>
      <c r="J62" s="211">
        <v>100</v>
      </c>
      <c r="K62" s="211">
        <v>471</v>
      </c>
      <c r="L62" s="211">
        <v>27</v>
      </c>
      <c r="M62" s="147">
        <f>+K62+L62</f>
        <v>498</v>
      </c>
    </row>
    <row r="63" spans="1:13">
      <c r="A63" s="136">
        <v>54</v>
      </c>
      <c r="B63" s="193" t="s">
        <v>234</v>
      </c>
      <c r="C63" s="193" t="s">
        <v>354</v>
      </c>
      <c r="D63" s="212" t="s">
        <v>355</v>
      </c>
      <c r="E63" s="193" t="s">
        <v>105</v>
      </c>
      <c r="F63" s="210">
        <v>40.47</v>
      </c>
      <c r="G63" s="210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</row>
    <row r="64" spans="1:13">
      <c r="A64" s="136">
        <v>55</v>
      </c>
      <c r="B64" s="193" t="s">
        <v>234</v>
      </c>
      <c r="C64" s="193" t="s">
        <v>356</v>
      </c>
      <c r="D64" s="193" t="s">
        <v>357</v>
      </c>
      <c r="E64" s="193" t="s">
        <v>105</v>
      </c>
      <c r="F64" s="210">
        <v>10</v>
      </c>
      <c r="G64" s="210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</row>
    <row r="65" spans="1:13">
      <c r="A65" s="136">
        <v>56</v>
      </c>
      <c r="B65" s="193" t="s">
        <v>234</v>
      </c>
      <c r="C65" s="193" t="s">
        <v>358</v>
      </c>
      <c r="D65" s="193" t="s">
        <v>359</v>
      </c>
      <c r="E65" s="193" t="s">
        <v>351</v>
      </c>
      <c r="F65" s="210" t="s">
        <v>360</v>
      </c>
      <c r="G65" s="210">
        <v>1</v>
      </c>
      <c r="H65" s="147">
        <v>1000</v>
      </c>
      <c r="I65" s="147">
        <v>240</v>
      </c>
      <c r="J65" s="147">
        <v>1000</v>
      </c>
      <c r="K65" s="147">
        <v>1819</v>
      </c>
      <c r="L65" s="147">
        <v>193</v>
      </c>
      <c r="M65" s="147">
        <f>+K65+L65</f>
        <v>2012</v>
      </c>
    </row>
    <row r="66" spans="1:13" ht="21">
      <c r="A66" s="213"/>
      <c r="B66" s="213"/>
      <c r="C66" s="214" t="s">
        <v>361</v>
      </c>
      <c r="D66" s="213"/>
      <c r="E66" s="213"/>
      <c r="F66" s="213"/>
      <c r="G66" s="215">
        <f t="shared" ref="G66:L66" si="2">SUM(G10:G65)</f>
        <v>321</v>
      </c>
      <c r="H66" s="215">
        <f t="shared" si="2"/>
        <v>287731</v>
      </c>
      <c r="I66" s="215">
        <f>SUM(I10:I65)</f>
        <v>49078</v>
      </c>
      <c r="J66" s="215">
        <f t="shared" si="2"/>
        <v>427506</v>
      </c>
      <c r="K66" s="215">
        <f t="shared" si="2"/>
        <v>340744</v>
      </c>
      <c r="L66" s="215">
        <f t="shared" si="2"/>
        <v>181666</v>
      </c>
      <c r="M66" s="215">
        <f>SUM(M10:M65)</f>
        <v>522410</v>
      </c>
    </row>
  </sheetData>
  <mergeCells count="14">
    <mergeCell ref="G6:G8"/>
    <mergeCell ref="H6:I6"/>
    <mergeCell ref="J6:L6"/>
    <mergeCell ref="K7:M7"/>
    <mergeCell ref="A1:M1"/>
    <mergeCell ref="A3:G3"/>
    <mergeCell ref="L3:M3"/>
    <mergeCell ref="L4:M4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M12" sqref="M12"/>
    </sheetView>
  </sheetViews>
  <sheetFormatPr defaultRowHeight="15"/>
  <cols>
    <col min="1" max="1" width="6.42578125" style="114" customWidth="1"/>
    <col min="2" max="2" width="20.5703125" style="113" customWidth="1"/>
    <col min="3" max="3" width="7.42578125" style="113" customWidth="1"/>
    <col min="4" max="4" width="10.28515625" style="113" customWidth="1"/>
    <col min="5" max="5" width="9.85546875" style="113" customWidth="1"/>
    <col min="6" max="6" width="9.7109375" style="113" customWidth="1"/>
    <col min="7" max="7" width="10.42578125" style="113" customWidth="1"/>
    <col min="8" max="8" width="7.140625" style="113" customWidth="1"/>
    <col min="9" max="9" width="5.85546875" style="113" customWidth="1"/>
    <col min="10" max="10" width="6.28515625" style="113" customWidth="1"/>
    <col min="11" max="11" width="5.5703125" style="113" customWidth="1"/>
    <col min="12" max="12" width="5.85546875" style="113" customWidth="1"/>
    <col min="13" max="13" width="8.85546875" style="113" customWidth="1"/>
    <col min="14" max="14" width="8.28515625" style="113" customWidth="1"/>
    <col min="15" max="15" width="8.42578125" style="113" customWidth="1"/>
    <col min="16" max="16" width="12.7109375" style="113" customWidth="1"/>
    <col min="17" max="17" width="17.140625" style="42" hidden="1" customWidth="1"/>
    <col min="18" max="18" width="0" style="42" hidden="1" customWidth="1"/>
    <col min="19" max="16384" width="9.140625" style="216"/>
  </cols>
  <sheetData>
    <row r="1" spans="1:18">
      <c r="A1" s="395" t="s">
        <v>362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7"/>
    </row>
    <row r="2" spans="1:18">
      <c r="A2" s="398" t="s">
        <v>363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</row>
    <row r="3" spans="1:18">
      <c r="A3" s="399" t="s">
        <v>364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</row>
    <row r="4" spans="1:18">
      <c r="A4" s="217"/>
      <c r="B4" s="96"/>
      <c r="C4" s="96"/>
      <c r="D4" s="96"/>
      <c r="E4" s="96"/>
      <c r="F4" s="400" t="s">
        <v>365</v>
      </c>
      <c r="G4" s="401"/>
      <c r="H4" s="401"/>
      <c r="I4" s="401"/>
      <c r="J4" s="402"/>
      <c r="K4" s="96"/>
      <c r="L4" s="96"/>
      <c r="M4" s="96"/>
      <c r="N4" s="96"/>
      <c r="O4" s="96"/>
      <c r="P4" s="96"/>
    </row>
    <row r="5" spans="1:18">
      <c r="A5" s="96"/>
      <c r="B5" s="218"/>
      <c r="C5" s="218"/>
      <c r="D5" s="219"/>
      <c r="E5" s="96"/>
      <c r="F5" s="96"/>
      <c r="G5" s="220"/>
      <c r="H5" s="220"/>
      <c r="I5" s="220"/>
      <c r="J5" s="220"/>
      <c r="K5" s="220"/>
      <c r="L5" s="220"/>
      <c r="M5" s="219"/>
      <c r="N5" s="221" t="s">
        <v>366</v>
      </c>
      <c r="O5" s="219"/>
      <c r="P5" s="221"/>
    </row>
    <row r="6" spans="1:18" ht="68.25" customHeight="1">
      <c r="A6" s="222" t="s">
        <v>125</v>
      </c>
      <c r="B6" s="223" t="s">
        <v>126</v>
      </c>
      <c r="C6" s="223" t="s">
        <v>127</v>
      </c>
      <c r="D6" s="222" t="s">
        <v>367</v>
      </c>
      <c r="E6" s="224" t="s">
        <v>368</v>
      </c>
      <c r="F6" s="224" t="s">
        <v>130</v>
      </c>
      <c r="G6" s="403" t="s">
        <v>369</v>
      </c>
      <c r="H6" s="404"/>
      <c r="I6" s="393" t="s">
        <v>370</v>
      </c>
      <c r="J6" s="393"/>
      <c r="K6" s="393"/>
      <c r="L6" s="405" t="s">
        <v>371</v>
      </c>
      <c r="M6" s="405"/>
      <c r="N6" s="405" t="s">
        <v>372</v>
      </c>
      <c r="O6" s="406" t="s">
        <v>372</v>
      </c>
      <c r="P6" s="222" t="s">
        <v>373</v>
      </c>
    </row>
    <row r="7" spans="1:18" ht="36">
      <c r="A7" s="222"/>
      <c r="B7" s="223"/>
      <c r="C7" s="223"/>
      <c r="D7" s="224"/>
      <c r="E7" s="224"/>
      <c r="F7" s="224"/>
      <c r="G7" s="222" t="s">
        <v>374</v>
      </c>
      <c r="H7" s="222" t="s">
        <v>375</v>
      </c>
      <c r="I7" s="393" t="s">
        <v>374</v>
      </c>
      <c r="J7" s="393"/>
      <c r="K7" s="222" t="s">
        <v>376</v>
      </c>
      <c r="L7" s="222" t="s">
        <v>377</v>
      </c>
      <c r="M7" s="222" t="s">
        <v>378</v>
      </c>
      <c r="N7" s="222" t="s">
        <v>377</v>
      </c>
      <c r="O7" s="222" t="s">
        <v>378</v>
      </c>
      <c r="P7" s="222"/>
    </row>
    <row r="8" spans="1:18">
      <c r="A8" s="224"/>
      <c r="B8" s="223"/>
      <c r="C8" s="223"/>
      <c r="D8" s="225" t="s">
        <v>139</v>
      </c>
      <c r="E8" s="224"/>
      <c r="F8" s="224"/>
      <c r="G8" s="217"/>
      <c r="H8" s="217"/>
      <c r="I8" s="217" t="s">
        <v>379</v>
      </c>
      <c r="J8" s="217" t="s">
        <v>380</v>
      </c>
      <c r="K8" s="217"/>
      <c r="L8" s="217"/>
      <c r="M8" s="217"/>
      <c r="N8" s="217"/>
      <c r="O8" s="217"/>
      <c r="P8" s="220"/>
    </row>
    <row r="9" spans="1:18" ht="24">
      <c r="A9" s="225" t="s">
        <v>381</v>
      </c>
      <c r="B9" s="226" t="s">
        <v>138</v>
      </c>
      <c r="C9" s="226"/>
      <c r="D9" s="219"/>
      <c r="E9" s="225" t="s">
        <v>382</v>
      </c>
      <c r="F9" s="225" t="s">
        <v>141</v>
      </c>
      <c r="G9" s="225" t="s">
        <v>142</v>
      </c>
      <c r="H9" s="225" t="s">
        <v>143</v>
      </c>
      <c r="I9" s="225" t="s">
        <v>144</v>
      </c>
      <c r="J9" s="225" t="s">
        <v>383</v>
      </c>
      <c r="K9" s="225" t="s">
        <v>384</v>
      </c>
      <c r="L9" s="225" t="s">
        <v>145</v>
      </c>
      <c r="M9" s="225" t="s">
        <v>146</v>
      </c>
      <c r="N9" s="225" t="s">
        <v>147</v>
      </c>
      <c r="O9" s="225" t="s">
        <v>385</v>
      </c>
      <c r="P9" s="225" t="s">
        <v>386</v>
      </c>
    </row>
    <row r="10" spans="1:18" ht="39" customHeight="1">
      <c r="A10" s="227">
        <v>1</v>
      </c>
      <c r="B10" s="228" t="s">
        <v>148</v>
      </c>
      <c r="C10" s="228" t="s">
        <v>149</v>
      </c>
      <c r="D10" s="229" t="s">
        <v>150</v>
      </c>
      <c r="E10" s="229" t="s">
        <v>151</v>
      </c>
      <c r="F10" s="230">
        <v>141.85300000000001</v>
      </c>
      <c r="G10" s="230">
        <v>0</v>
      </c>
      <c r="H10" s="230">
        <v>0</v>
      </c>
      <c r="I10" s="230">
        <v>0</v>
      </c>
      <c r="J10" s="230">
        <v>132.76</v>
      </c>
      <c r="K10" s="230">
        <v>2763.45</v>
      </c>
      <c r="L10" s="230">
        <v>0</v>
      </c>
      <c r="M10" s="230">
        <v>0</v>
      </c>
      <c r="N10" s="230">
        <v>0</v>
      </c>
      <c r="O10" s="230">
        <v>0</v>
      </c>
      <c r="P10" s="230">
        <f t="shared" ref="P10:P34" si="0">I10+J10+K10+N10+O10</f>
        <v>2896.21</v>
      </c>
      <c r="Q10" s="216"/>
      <c r="R10" s="216"/>
    </row>
    <row r="11" spans="1:18" ht="54.75" customHeight="1">
      <c r="A11" s="229">
        <v>2</v>
      </c>
      <c r="B11" s="228" t="s">
        <v>153</v>
      </c>
      <c r="C11" s="228" t="s">
        <v>149</v>
      </c>
      <c r="D11" s="229" t="s">
        <v>154</v>
      </c>
      <c r="E11" s="229" t="s">
        <v>155</v>
      </c>
      <c r="F11" s="230">
        <v>141.85300000000001</v>
      </c>
      <c r="G11" s="230">
        <v>0</v>
      </c>
      <c r="H11" s="230">
        <v>0</v>
      </c>
      <c r="I11" s="230">
        <v>0</v>
      </c>
      <c r="J11" s="230">
        <v>0</v>
      </c>
      <c r="K11" s="230">
        <v>0</v>
      </c>
      <c r="L11" s="230"/>
      <c r="M11" s="230">
        <v>0</v>
      </c>
      <c r="N11" s="230">
        <v>83.38</v>
      </c>
      <c r="O11" s="230">
        <v>698.15</v>
      </c>
      <c r="P11" s="230">
        <f>SUM(N11:O11)</f>
        <v>781.53</v>
      </c>
      <c r="Q11" s="231" t="s">
        <v>387</v>
      </c>
      <c r="R11" s="216"/>
    </row>
    <row r="12" spans="1:18" ht="39" customHeight="1">
      <c r="A12" s="227">
        <v>3</v>
      </c>
      <c r="B12" s="228" t="s">
        <v>156</v>
      </c>
      <c r="C12" s="228" t="s">
        <v>149</v>
      </c>
      <c r="D12" s="229" t="s">
        <v>157</v>
      </c>
      <c r="E12" s="229" t="s">
        <v>158</v>
      </c>
      <c r="F12" s="229">
        <v>109.81</v>
      </c>
      <c r="G12" s="232">
        <v>200</v>
      </c>
      <c r="H12" s="232">
        <v>0</v>
      </c>
      <c r="I12" s="232">
        <v>1.85</v>
      </c>
      <c r="J12" s="232">
        <v>21.05</v>
      </c>
      <c r="K12" s="232">
        <v>0</v>
      </c>
      <c r="L12" s="232">
        <v>0</v>
      </c>
      <c r="M12" s="232">
        <v>1440</v>
      </c>
      <c r="N12" s="232">
        <v>0</v>
      </c>
      <c r="O12" s="232">
        <v>0</v>
      </c>
      <c r="P12" s="230">
        <f>I12+J12+K12+N12+O12</f>
        <v>22.900000000000002</v>
      </c>
      <c r="Q12" s="216"/>
      <c r="R12" s="216"/>
    </row>
    <row r="13" spans="1:18" ht="39" customHeight="1">
      <c r="A13" s="229">
        <v>4</v>
      </c>
      <c r="B13" s="228" t="s">
        <v>159</v>
      </c>
      <c r="C13" s="228" t="s">
        <v>149</v>
      </c>
      <c r="D13" s="229" t="s">
        <v>160</v>
      </c>
      <c r="E13" s="229" t="s">
        <v>151</v>
      </c>
      <c r="F13" s="229">
        <v>100.28</v>
      </c>
      <c r="G13" s="230">
        <v>75</v>
      </c>
      <c r="H13" s="230">
        <v>700</v>
      </c>
      <c r="I13" s="230">
        <v>42.36</v>
      </c>
      <c r="J13" s="230">
        <v>149.97999999999999</v>
      </c>
      <c r="K13" s="230">
        <v>1240.97</v>
      </c>
      <c r="L13" s="230">
        <v>0</v>
      </c>
      <c r="M13" s="230">
        <v>0</v>
      </c>
      <c r="N13" s="230">
        <v>0</v>
      </c>
      <c r="O13" s="230">
        <v>0</v>
      </c>
      <c r="P13" s="230">
        <f t="shared" si="0"/>
        <v>1433.31</v>
      </c>
      <c r="Q13" s="216"/>
      <c r="R13" s="216"/>
    </row>
    <row r="14" spans="1:18" ht="39" customHeight="1">
      <c r="A14" s="227">
        <v>5</v>
      </c>
      <c r="B14" s="228" t="s">
        <v>161</v>
      </c>
      <c r="C14" s="228" t="s">
        <v>149</v>
      </c>
      <c r="D14" s="229" t="s">
        <v>162</v>
      </c>
      <c r="E14" s="229" t="s">
        <v>180</v>
      </c>
      <c r="F14" s="229" t="s">
        <v>388</v>
      </c>
      <c r="G14" s="230">
        <v>154.19999999999999</v>
      </c>
      <c r="H14" s="233">
        <v>197.2</v>
      </c>
      <c r="I14" s="234">
        <v>0</v>
      </c>
      <c r="J14" s="233">
        <v>155.52000000000001</v>
      </c>
      <c r="K14" s="230">
        <v>654.78</v>
      </c>
      <c r="L14" s="233">
        <v>96.9</v>
      </c>
      <c r="M14" s="233">
        <v>302.89999999999998</v>
      </c>
      <c r="N14" s="233">
        <v>234.88</v>
      </c>
      <c r="O14" s="233">
        <v>495.46</v>
      </c>
      <c r="P14" s="230">
        <f t="shared" si="0"/>
        <v>1540.6399999999999</v>
      </c>
      <c r="Q14" s="216"/>
      <c r="R14" s="216"/>
    </row>
    <row r="15" spans="1:18" s="235" customFormat="1" ht="39" customHeight="1">
      <c r="A15" s="229">
        <v>6</v>
      </c>
      <c r="B15" s="228" t="s">
        <v>389</v>
      </c>
      <c r="C15" s="228" t="s">
        <v>149</v>
      </c>
      <c r="D15" s="229" t="s">
        <v>166</v>
      </c>
      <c r="E15" s="229" t="s">
        <v>167</v>
      </c>
      <c r="F15" s="229">
        <v>19.02</v>
      </c>
      <c r="G15" s="228">
        <v>0</v>
      </c>
      <c r="H15" s="230">
        <v>150.08000000000001</v>
      </c>
      <c r="I15" s="230">
        <v>1.204</v>
      </c>
      <c r="J15" s="230">
        <v>6.1189999999999998</v>
      </c>
      <c r="K15" s="230">
        <v>188.26400000000001</v>
      </c>
      <c r="L15" s="230">
        <v>0</v>
      </c>
      <c r="M15" s="230">
        <v>0</v>
      </c>
      <c r="N15" s="230">
        <v>0</v>
      </c>
      <c r="O15" s="230">
        <v>25.637</v>
      </c>
      <c r="P15" s="230">
        <f t="shared" si="0"/>
        <v>221.22400000000002</v>
      </c>
    </row>
    <row r="16" spans="1:18" s="235" customFormat="1" ht="50.25" customHeight="1">
      <c r="A16" s="227">
        <v>7</v>
      </c>
      <c r="B16" s="228" t="s">
        <v>390</v>
      </c>
      <c r="C16" s="228" t="s">
        <v>149</v>
      </c>
      <c r="D16" s="229" t="s">
        <v>169</v>
      </c>
      <c r="E16" s="229" t="s">
        <v>170</v>
      </c>
      <c r="F16" s="236" t="s">
        <v>171</v>
      </c>
      <c r="G16" s="232">
        <v>1178.5999999999999</v>
      </c>
      <c r="H16" s="232">
        <v>1.75</v>
      </c>
      <c r="I16" s="232">
        <v>1178.5999999999999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0">
        <f t="shared" si="0"/>
        <v>1178.5999999999999</v>
      </c>
    </row>
    <row r="17" spans="1:18" ht="39" customHeight="1">
      <c r="A17" s="229">
        <v>8</v>
      </c>
      <c r="B17" s="228" t="s">
        <v>173</v>
      </c>
      <c r="C17" s="228" t="s">
        <v>149</v>
      </c>
      <c r="D17" s="237" t="s">
        <v>174</v>
      </c>
      <c r="E17" s="229" t="s">
        <v>151</v>
      </c>
      <c r="F17" s="229">
        <v>247.39</v>
      </c>
      <c r="G17" s="230">
        <v>0</v>
      </c>
      <c r="H17" s="230">
        <v>2617.9</v>
      </c>
      <c r="I17" s="230">
        <v>0</v>
      </c>
      <c r="J17" s="230">
        <v>0</v>
      </c>
      <c r="K17" s="230">
        <v>4726.6099999999997</v>
      </c>
      <c r="L17" s="230">
        <v>0</v>
      </c>
      <c r="M17" s="230">
        <v>193.45</v>
      </c>
      <c r="N17" s="230">
        <v>0</v>
      </c>
      <c r="O17" s="230">
        <v>506.73</v>
      </c>
      <c r="P17" s="230">
        <f t="shared" si="0"/>
        <v>5233.34</v>
      </c>
      <c r="Q17" s="216"/>
      <c r="R17" s="216"/>
    </row>
    <row r="18" spans="1:18" ht="39" customHeight="1">
      <c r="A18" s="227">
        <v>9</v>
      </c>
      <c r="B18" s="238" t="s">
        <v>175</v>
      </c>
      <c r="C18" s="228" t="s">
        <v>149</v>
      </c>
      <c r="D18" s="229" t="s">
        <v>176</v>
      </c>
      <c r="E18" s="229" t="s">
        <v>170</v>
      </c>
      <c r="F18" s="229">
        <v>1537</v>
      </c>
      <c r="G18" s="239">
        <v>1129.5</v>
      </c>
      <c r="H18" s="240">
        <v>1073.69</v>
      </c>
      <c r="I18" s="240">
        <v>84.7</v>
      </c>
      <c r="J18" s="239">
        <v>222.48</v>
      </c>
      <c r="K18" s="239">
        <v>935.93</v>
      </c>
      <c r="L18" s="239">
        <v>0</v>
      </c>
      <c r="M18" s="239">
        <v>548.53</v>
      </c>
      <c r="N18" s="239">
        <v>0</v>
      </c>
      <c r="O18" s="239">
        <v>664.06</v>
      </c>
      <c r="P18" s="230">
        <f t="shared" si="0"/>
        <v>1907.1699999999998</v>
      </c>
      <c r="Q18" s="216"/>
      <c r="R18" s="216"/>
    </row>
    <row r="19" spans="1:18" ht="39" customHeight="1">
      <c r="A19" s="229">
        <v>10</v>
      </c>
      <c r="B19" s="228" t="s">
        <v>178</v>
      </c>
      <c r="C19" s="228" t="s">
        <v>149</v>
      </c>
      <c r="D19" s="229" t="s">
        <v>179</v>
      </c>
      <c r="E19" s="229" t="s">
        <v>180</v>
      </c>
      <c r="F19" s="229">
        <v>229.29</v>
      </c>
      <c r="G19" s="241">
        <v>132.34</v>
      </c>
      <c r="H19" s="241">
        <v>501.6</v>
      </c>
      <c r="I19" s="241">
        <v>0</v>
      </c>
      <c r="J19" s="241">
        <v>28.16</v>
      </c>
      <c r="K19" s="230">
        <v>0</v>
      </c>
      <c r="L19" s="230">
        <v>33.97</v>
      </c>
      <c r="M19" s="230">
        <v>31.19</v>
      </c>
      <c r="N19" s="230">
        <v>23.92</v>
      </c>
      <c r="O19" s="230">
        <v>25.46</v>
      </c>
      <c r="P19" s="230">
        <f t="shared" si="0"/>
        <v>77.539999999999992</v>
      </c>
      <c r="Q19" s="216"/>
      <c r="R19" s="216"/>
    </row>
    <row r="20" spans="1:18" s="235" customFormat="1" ht="39" customHeight="1">
      <c r="A20" s="227">
        <v>11</v>
      </c>
      <c r="B20" s="228" t="s">
        <v>181</v>
      </c>
      <c r="C20" s="228" t="s">
        <v>149</v>
      </c>
      <c r="D20" s="229" t="s">
        <v>182</v>
      </c>
      <c r="E20" s="229" t="s">
        <v>183</v>
      </c>
      <c r="F20" s="229">
        <v>101.12</v>
      </c>
      <c r="G20" s="228">
        <v>0</v>
      </c>
      <c r="H20" s="228">
        <v>0</v>
      </c>
      <c r="I20" s="228">
        <v>19.399999999999999</v>
      </c>
      <c r="J20" s="228">
        <v>152.47999999999999</v>
      </c>
      <c r="K20" s="228">
        <v>468</v>
      </c>
      <c r="L20" s="228">
        <v>0</v>
      </c>
      <c r="M20" s="228">
        <v>0</v>
      </c>
      <c r="N20" s="228">
        <v>0</v>
      </c>
      <c r="O20" s="228">
        <v>0</v>
      </c>
      <c r="P20" s="230">
        <f t="shared" si="0"/>
        <v>639.88</v>
      </c>
    </row>
    <row r="21" spans="1:18" ht="39" customHeight="1">
      <c r="A21" s="229">
        <v>12</v>
      </c>
      <c r="B21" s="228" t="s">
        <v>184</v>
      </c>
      <c r="C21" s="228" t="s">
        <v>149</v>
      </c>
      <c r="D21" s="229" t="s">
        <v>185</v>
      </c>
      <c r="E21" s="229" t="s">
        <v>186</v>
      </c>
      <c r="F21" s="229">
        <v>101.37</v>
      </c>
      <c r="G21" s="228">
        <v>0</v>
      </c>
      <c r="H21" s="228">
        <v>0</v>
      </c>
      <c r="I21" s="230">
        <v>12.56</v>
      </c>
      <c r="J21" s="242">
        <v>1.75</v>
      </c>
      <c r="K21" s="228">
        <v>50.68</v>
      </c>
      <c r="L21" s="228">
        <v>0</v>
      </c>
      <c r="M21" s="228">
        <v>0</v>
      </c>
      <c r="N21" s="228">
        <v>0</v>
      </c>
      <c r="O21" s="228">
        <v>0</v>
      </c>
      <c r="P21" s="230">
        <f>I21+J21+K21+N21+O21</f>
        <v>64.989999999999995</v>
      </c>
      <c r="Q21" s="216"/>
      <c r="R21" s="216"/>
    </row>
    <row r="22" spans="1:18" ht="39" customHeight="1">
      <c r="A22" s="227">
        <v>13</v>
      </c>
      <c r="B22" s="228" t="s">
        <v>391</v>
      </c>
      <c r="C22" s="228" t="s">
        <v>149</v>
      </c>
      <c r="D22" s="230" t="s">
        <v>392</v>
      </c>
      <c r="E22" s="229" t="s">
        <v>189</v>
      </c>
      <c r="F22" s="229" t="s">
        <v>393</v>
      </c>
      <c r="G22" s="228">
        <v>600</v>
      </c>
      <c r="H22" s="228">
        <v>4764.32</v>
      </c>
      <c r="I22" s="228">
        <v>51.03</v>
      </c>
      <c r="J22" s="228">
        <v>78.09</v>
      </c>
      <c r="K22" s="243">
        <v>4745.7</v>
      </c>
      <c r="L22" s="228">
        <v>200</v>
      </c>
      <c r="M22" s="228">
        <v>1145.5</v>
      </c>
      <c r="N22" s="228">
        <v>100</v>
      </c>
      <c r="O22" s="234">
        <v>1091.4100000000001</v>
      </c>
      <c r="P22" s="230">
        <f t="shared" si="0"/>
        <v>6066.23</v>
      </c>
      <c r="Q22" s="216"/>
      <c r="R22" s="216"/>
    </row>
    <row r="23" spans="1:18" ht="39" customHeight="1">
      <c r="A23" s="229">
        <v>14</v>
      </c>
      <c r="B23" s="244" t="s">
        <v>190</v>
      </c>
      <c r="C23" s="228" t="s">
        <v>149</v>
      </c>
      <c r="D23" s="245" t="s">
        <v>191</v>
      </c>
      <c r="E23" s="246" t="s">
        <v>192</v>
      </c>
      <c r="F23" s="229" t="s">
        <v>394</v>
      </c>
      <c r="G23" s="230">
        <v>2323.08</v>
      </c>
      <c r="H23" s="230">
        <v>672.54</v>
      </c>
      <c r="I23" s="230">
        <v>0</v>
      </c>
      <c r="J23" s="230">
        <v>0</v>
      </c>
      <c r="K23" s="230">
        <v>677.97</v>
      </c>
      <c r="L23" s="230">
        <v>0</v>
      </c>
      <c r="M23" s="230">
        <v>21.24</v>
      </c>
      <c r="N23" s="230">
        <v>0</v>
      </c>
      <c r="O23" s="230">
        <v>21.24</v>
      </c>
      <c r="P23" s="230">
        <f t="shared" si="0"/>
        <v>699.21</v>
      </c>
      <c r="Q23" s="216"/>
      <c r="R23" s="216"/>
    </row>
    <row r="24" spans="1:18" ht="39" customHeight="1">
      <c r="A24" s="227">
        <v>15</v>
      </c>
      <c r="B24" s="228" t="s">
        <v>194</v>
      </c>
      <c r="C24" s="228" t="s">
        <v>149</v>
      </c>
      <c r="D24" s="228" t="s">
        <v>195</v>
      </c>
      <c r="E24" s="246" t="s">
        <v>170</v>
      </c>
      <c r="F24" s="229" t="s">
        <v>197</v>
      </c>
      <c r="G24" s="230">
        <v>430</v>
      </c>
      <c r="H24" s="230">
        <v>0</v>
      </c>
      <c r="I24" s="230">
        <v>30.33</v>
      </c>
      <c r="J24" s="230">
        <v>188.02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f t="shared" si="0"/>
        <v>218.35000000000002</v>
      </c>
      <c r="Q24" s="216"/>
      <c r="R24" s="216"/>
    </row>
    <row r="25" spans="1:18" s="235" customFormat="1" ht="39" customHeight="1">
      <c r="A25" s="229">
        <v>16</v>
      </c>
      <c r="B25" s="228" t="s">
        <v>198</v>
      </c>
      <c r="C25" s="228" t="s">
        <v>149</v>
      </c>
      <c r="D25" s="230" t="s">
        <v>199</v>
      </c>
      <c r="E25" s="247" t="s">
        <v>105</v>
      </c>
      <c r="F25" s="247" t="s">
        <v>395</v>
      </c>
      <c r="G25" s="230">
        <v>132</v>
      </c>
      <c r="H25" s="230">
        <v>29.38</v>
      </c>
      <c r="I25" s="230">
        <v>0.87</v>
      </c>
      <c r="J25" s="228">
        <v>70.41</v>
      </c>
      <c r="K25" s="230">
        <v>2.7</v>
      </c>
      <c r="L25" s="230">
        <v>0</v>
      </c>
      <c r="M25" s="230">
        <v>0</v>
      </c>
      <c r="N25" s="230">
        <v>0</v>
      </c>
      <c r="O25" s="230">
        <v>0</v>
      </c>
      <c r="P25" s="230">
        <f t="shared" si="0"/>
        <v>73.98</v>
      </c>
    </row>
    <row r="26" spans="1:18" ht="39" customHeight="1">
      <c r="A26" s="227">
        <v>17</v>
      </c>
      <c r="B26" s="244" t="s">
        <v>396</v>
      </c>
      <c r="C26" s="228" t="s">
        <v>149</v>
      </c>
      <c r="D26" s="244" t="s">
        <v>201</v>
      </c>
      <c r="E26" s="246" t="s">
        <v>167</v>
      </c>
      <c r="F26" s="230">
        <v>2.0230000000000001</v>
      </c>
      <c r="G26" s="230">
        <v>0</v>
      </c>
      <c r="H26" s="230">
        <v>36.32</v>
      </c>
      <c r="I26" s="230">
        <v>0</v>
      </c>
      <c r="J26" s="230">
        <v>1.71</v>
      </c>
      <c r="K26" s="230">
        <v>35.43</v>
      </c>
      <c r="L26" s="230">
        <v>0</v>
      </c>
      <c r="M26" s="230">
        <v>0</v>
      </c>
      <c r="N26" s="230">
        <v>0</v>
      </c>
      <c r="O26" s="230">
        <v>0</v>
      </c>
      <c r="P26" s="230">
        <f t="shared" si="0"/>
        <v>37.14</v>
      </c>
      <c r="Q26" s="216"/>
      <c r="R26" s="216"/>
    </row>
    <row r="27" spans="1:18" ht="39" customHeight="1">
      <c r="A27" s="229">
        <v>18</v>
      </c>
      <c r="B27" s="228" t="s">
        <v>397</v>
      </c>
      <c r="C27" s="228" t="s">
        <v>149</v>
      </c>
      <c r="D27" s="229" t="s">
        <v>204</v>
      </c>
      <c r="E27" s="229" t="s">
        <v>167</v>
      </c>
      <c r="F27" s="229">
        <v>10</v>
      </c>
      <c r="G27" s="248">
        <v>453.41</v>
      </c>
      <c r="H27" s="248">
        <v>11.35</v>
      </c>
      <c r="I27" s="228">
        <v>15.11</v>
      </c>
      <c r="J27" s="248">
        <v>101.14</v>
      </c>
      <c r="K27" s="248">
        <v>6.74</v>
      </c>
      <c r="L27" s="230">
        <v>0</v>
      </c>
      <c r="M27" s="230">
        <v>0</v>
      </c>
      <c r="N27" s="230">
        <v>0</v>
      </c>
      <c r="O27" s="230">
        <v>0</v>
      </c>
      <c r="P27" s="230">
        <f t="shared" si="0"/>
        <v>122.99</v>
      </c>
      <c r="Q27" s="216"/>
      <c r="R27" s="216"/>
    </row>
    <row r="28" spans="1:18" s="235" customFormat="1" ht="39" customHeight="1">
      <c r="A28" s="227">
        <v>19</v>
      </c>
      <c r="B28" s="228" t="s">
        <v>205</v>
      </c>
      <c r="C28" s="228" t="s">
        <v>149</v>
      </c>
      <c r="D28" s="229" t="s">
        <v>206</v>
      </c>
      <c r="E28" s="229" t="s">
        <v>170</v>
      </c>
      <c r="F28" s="229">
        <v>1032.27</v>
      </c>
      <c r="G28" s="230">
        <v>0</v>
      </c>
      <c r="H28" s="230">
        <v>320</v>
      </c>
      <c r="I28" s="230">
        <v>0</v>
      </c>
      <c r="J28" s="230">
        <v>0</v>
      </c>
      <c r="K28" s="230">
        <v>3870.259</v>
      </c>
      <c r="L28" s="230">
        <v>0</v>
      </c>
      <c r="M28" s="230">
        <v>5402.07</v>
      </c>
      <c r="N28" s="230">
        <v>0</v>
      </c>
      <c r="O28" s="230">
        <v>1796.24</v>
      </c>
      <c r="P28" s="230">
        <f>SUM(I28:O28)</f>
        <v>11068.569</v>
      </c>
      <c r="Q28" s="249"/>
    </row>
    <row r="29" spans="1:18" ht="39" customHeight="1">
      <c r="A29" s="229">
        <v>20</v>
      </c>
      <c r="B29" s="228" t="s">
        <v>207</v>
      </c>
      <c r="C29" s="228" t="s">
        <v>149</v>
      </c>
      <c r="D29" s="229" t="s">
        <v>398</v>
      </c>
      <c r="E29" s="229" t="s">
        <v>170</v>
      </c>
      <c r="F29" s="229">
        <v>1949.02</v>
      </c>
      <c r="G29" s="230">
        <v>987.59</v>
      </c>
      <c r="H29" s="230">
        <v>5392.71</v>
      </c>
      <c r="I29" s="230">
        <v>396.63</v>
      </c>
      <c r="J29" s="230">
        <v>166.8</v>
      </c>
      <c r="K29" s="230">
        <v>4976.74</v>
      </c>
      <c r="L29" s="230">
        <v>0</v>
      </c>
      <c r="M29" s="230">
        <v>600</v>
      </c>
      <c r="N29" s="230">
        <v>0</v>
      </c>
      <c r="O29" s="230">
        <v>666.66</v>
      </c>
      <c r="P29" s="230">
        <f t="shared" si="0"/>
        <v>6206.83</v>
      </c>
      <c r="Q29" s="216"/>
      <c r="R29" s="216"/>
    </row>
    <row r="30" spans="1:18" ht="39" customHeight="1">
      <c r="A30" s="227">
        <v>21</v>
      </c>
      <c r="B30" s="228" t="s">
        <v>209</v>
      </c>
      <c r="C30" s="228" t="s">
        <v>149</v>
      </c>
      <c r="D30" s="229" t="s">
        <v>210</v>
      </c>
      <c r="E30" s="229" t="s">
        <v>151</v>
      </c>
      <c r="F30" s="229">
        <v>100.37</v>
      </c>
      <c r="G30" s="228">
        <v>264.87</v>
      </c>
      <c r="H30" s="228">
        <v>2088.7800000000002</v>
      </c>
      <c r="I30" s="230">
        <v>33.630000000000003</v>
      </c>
      <c r="J30" s="242">
        <v>229.18</v>
      </c>
      <c r="K30" s="228">
        <v>1834.74</v>
      </c>
      <c r="L30" s="228">
        <v>0</v>
      </c>
      <c r="M30" s="228">
        <v>0</v>
      </c>
      <c r="N30" s="228">
        <v>0</v>
      </c>
      <c r="O30" s="228">
        <v>0</v>
      </c>
      <c r="P30" s="230">
        <f t="shared" si="0"/>
        <v>2097.5500000000002</v>
      </c>
      <c r="Q30" s="216"/>
      <c r="R30" s="216"/>
    </row>
    <row r="31" spans="1:18" ht="39" customHeight="1">
      <c r="A31" s="96">
        <v>22</v>
      </c>
      <c r="B31" s="97" t="s">
        <v>399</v>
      </c>
      <c r="C31" s="228" t="s">
        <v>149</v>
      </c>
      <c r="D31" s="229" t="s">
        <v>212</v>
      </c>
      <c r="E31" s="229" t="s">
        <v>167</v>
      </c>
      <c r="F31" s="229" t="s">
        <v>400</v>
      </c>
      <c r="G31" s="228">
        <v>0</v>
      </c>
      <c r="H31" s="228">
        <v>59.74</v>
      </c>
      <c r="I31" s="230">
        <v>0</v>
      </c>
      <c r="J31" s="242">
        <v>0</v>
      </c>
      <c r="K31" s="228">
        <v>6.26</v>
      </c>
      <c r="L31" s="228">
        <v>0</v>
      </c>
      <c r="M31" s="228">
        <v>0</v>
      </c>
      <c r="N31" s="228">
        <v>0</v>
      </c>
      <c r="O31" s="228">
        <v>0</v>
      </c>
      <c r="P31" s="230">
        <f t="shared" si="0"/>
        <v>6.26</v>
      </c>
      <c r="Q31" s="216"/>
      <c r="R31" s="216"/>
    </row>
    <row r="32" spans="1:18" ht="39" customHeight="1">
      <c r="A32" s="96">
        <v>23</v>
      </c>
      <c r="B32" s="97" t="s">
        <v>214</v>
      </c>
      <c r="C32" s="228" t="s">
        <v>149</v>
      </c>
      <c r="D32" s="229" t="s">
        <v>215</v>
      </c>
      <c r="E32" s="229" t="s">
        <v>183</v>
      </c>
      <c r="F32" s="229">
        <v>11.879</v>
      </c>
      <c r="G32" s="228">
        <v>13.32</v>
      </c>
      <c r="H32" s="228">
        <v>336.69</v>
      </c>
      <c r="I32" s="230">
        <v>0</v>
      </c>
      <c r="J32" s="242">
        <v>14.11</v>
      </c>
      <c r="K32" s="228">
        <v>400.4</v>
      </c>
      <c r="L32" s="228">
        <v>0</v>
      </c>
      <c r="M32" s="228">
        <v>0</v>
      </c>
      <c r="N32" s="228">
        <v>0</v>
      </c>
      <c r="O32" s="228">
        <v>0</v>
      </c>
      <c r="P32" s="230">
        <f t="shared" si="0"/>
        <v>414.51</v>
      </c>
      <c r="Q32" s="216"/>
      <c r="R32" s="216"/>
    </row>
    <row r="33" spans="1:18" ht="39" customHeight="1">
      <c r="A33" s="96">
        <v>24</v>
      </c>
      <c r="B33" s="97" t="s">
        <v>217</v>
      </c>
      <c r="C33" s="228" t="s">
        <v>149</v>
      </c>
      <c r="D33" s="229" t="s">
        <v>218</v>
      </c>
      <c r="E33" s="229" t="s">
        <v>151</v>
      </c>
      <c r="F33" s="229" t="s">
        <v>401</v>
      </c>
      <c r="G33" s="228">
        <v>313.88</v>
      </c>
      <c r="H33" s="228">
        <v>2794.95</v>
      </c>
      <c r="I33" s="230">
        <v>0</v>
      </c>
      <c r="J33" s="242">
        <v>189.71</v>
      </c>
      <c r="K33" s="228">
        <v>2533.65</v>
      </c>
      <c r="L33" s="228">
        <v>0</v>
      </c>
      <c r="M33" s="228">
        <v>0</v>
      </c>
      <c r="N33" s="228">
        <v>0</v>
      </c>
      <c r="O33" s="228">
        <v>0</v>
      </c>
      <c r="P33" s="230">
        <f t="shared" si="0"/>
        <v>2723.36</v>
      </c>
      <c r="Q33" s="216"/>
      <c r="R33" s="216"/>
    </row>
    <row r="34" spans="1:18" ht="39" customHeight="1">
      <c r="A34" s="96">
        <v>25</v>
      </c>
      <c r="B34" s="97" t="s">
        <v>220</v>
      </c>
      <c r="C34" s="228" t="s">
        <v>149</v>
      </c>
      <c r="D34" s="229" t="s">
        <v>221</v>
      </c>
      <c r="E34" s="229" t="s">
        <v>167</v>
      </c>
      <c r="F34" s="229" t="s">
        <v>402</v>
      </c>
      <c r="G34" s="228">
        <v>408.84</v>
      </c>
      <c r="H34" s="228">
        <v>90.65</v>
      </c>
      <c r="I34" s="230">
        <v>8.84</v>
      </c>
      <c r="J34" s="242">
        <v>345.01</v>
      </c>
      <c r="K34" s="228">
        <v>122.67</v>
      </c>
      <c r="L34" s="228">
        <v>0</v>
      </c>
      <c r="M34" s="228">
        <v>0</v>
      </c>
      <c r="N34" s="228">
        <v>0</v>
      </c>
      <c r="O34" s="228">
        <v>0</v>
      </c>
      <c r="P34" s="230">
        <f t="shared" si="0"/>
        <v>476.52</v>
      </c>
      <c r="Q34" s="216"/>
      <c r="R34" s="216"/>
    </row>
    <row r="35" spans="1:18" s="253" customFormat="1" ht="17.25" customHeight="1">
      <c r="A35" s="250"/>
      <c r="B35" s="222" t="s">
        <v>222</v>
      </c>
      <c r="C35" s="251"/>
      <c r="D35" s="250"/>
      <c r="E35" s="250"/>
      <c r="F35" s="250"/>
      <c r="G35" s="251"/>
      <c r="H35" s="251"/>
      <c r="I35" s="219"/>
      <c r="J35" s="252"/>
      <c r="K35" s="251"/>
      <c r="L35" s="251"/>
      <c r="M35" s="251"/>
      <c r="N35" s="251"/>
      <c r="O35" s="251"/>
      <c r="P35" s="219"/>
      <c r="Q35" s="42"/>
      <c r="R35" s="42"/>
    </row>
    <row r="36" spans="1:18" s="253" customFormat="1" ht="39" customHeight="1">
      <c r="A36" s="250">
        <v>26</v>
      </c>
      <c r="B36" s="254" t="s">
        <v>223</v>
      </c>
      <c r="C36" s="251" t="s">
        <v>224</v>
      </c>
      <c r="D36" s="254" t="s">
        <v>225</v>
      </c>
      <c r="E36" s="251" t="s">
        <v>403</v>
      </c>
      <c r="F36" s="219">
        <v>101.282</v>
      </c>
      <c r="G36" s="219">
        <v>3000</v>
      </c>
      <c r="H36" s="219">
        <v>2000</v>
      </c>
      <c r="I36" s="219">
        <v>3.22</v>
      </c>
      <c r="J36" s="219">
        <v>71.92</v>
      </c>
      <c r="K36" s="219">
        <v>1560.2</v>
      </c>
      <c r="L36" s="219">
        <v>0</v>
      </c>
      <c r="M36" s="219">
        <v>0</v>
      </c>
      <c r="N36" s="219">
        <v>0</v>
      </c>
      <c r="O36" s="219">
        <v>0</v>
      </c>
      <c r="P36" s="219">
        <f>I36+J36+K36+N36+O36</f>
        <v>1635.3400000000001</v>
      </c>
      <c r="Q36" s="42"/>
      <c r="R36" s="42"/>
    </row>
    <row r="37" spans="1:18" s="258" customFormat="1" ht="39" customHeight="1">
      <c r="A37" s="221"/>
      <c r="B37" s="224" t="s">
        <v>104</v>
      </c>
      <c r="C37" s="251"/>
      <c r="D37" s="255"/>
      <c r="E37" s="394"/>
      <c r="F37" s="394"/>
      <c r="G37" s="221">
        <f t="shared" ref="G37:O37" si="1">SUM(G10:G36)</f>
        <v>11796.63</v>
      </c>
      <c r="H37" s="221">
        <f t="shared" si="1"/>
        <v>23839.65</v>
      </c>
      <c r="I37" s="221">
        <f t="shared" si="1"/>
        <v>1880.3339999999998</v>
      </c>
      <c r="J37" s="221">
        <f t="shared" si="1"/>
        <v>2326.3990000000003</v>
      </c>
      <c r="K37" s="221">
        <f t="shared" si="1"/>
        <v>31802.143000000007</v>
      </c>
      <c r="L37" s="221">
        <f t="shared" si="1"/>
        <v>330.87</v>
      </c>
      <c r="M37" s="221">
        <f t="shared" si="1"/>
        <v>9684.8799999999992</v>
      </c>
      <c r="N37" s="221">
        <f t="shared" si="1"/>
        <v>442.18</v>
      </c>
      <c r="O37" s="221">
        <f t="shared" si="1"/>
        <v>5991.0469999999996</v>
      </c>
      <c r="P37" s="256">
        <f>SUM(P10:P36)</f>
        <v>47844.17300000001</v>
      </c>
      <c r="Q37" s="257"/>
      <c r="R37" s="257"/>
    </row>
    <row r="38" spans="1:18">
      <c r="C38" s="251"/>
    </row>
    <row r="39" spans="1:18">
      <c r="C39" s="251"/>
    </row>
  </sheetData>
  <mergeCells count="10">
    <mergeCell ref="I7:J7"/>
    <mergeCell ref="E37:F37"/>
    <mergeCell ref="A1:P1"/>
    <mergeCell ref="A2:P2"/>
    <mergeCell ref="A3:P3"/>
    <mergeCell ref="F4:J4"/>
    <mergeCell ref="G6:H6"/>
    <mergeCell ref="I6:K6"/>
    <mergeCell ref="L6:M6"/>
    <mergeCell ref="N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B4" sqref="B4:B6"/>
    </sheetView>
  </sheetViews>
  <sheetFormatPr defaultRowHeight="15"/>
  <cols>
    <col min="1" max="1" width="5.42578125" style="115" customWidth="1"/>
    <col min="2" max="2" width="41.7109375" style="115" customWidth="1"/>
    <col min="3" max="3" width="11.7109375" style="115" customWidth="1"/>
    <col min="4" max="4" width="10" style="115" customWidth="1"/>
    <col min="5" max="5" width="13.28515625" style="349" customWidth="1"/>
    <col min="6" max="6" width="9.42578125" style="115" customWidth="1"/>
    <col min="7" max="7" width="8.42578125" style="115" customWidth="1"/>
    <col min="8" max="8" width="9.85546875" style="115" bestFit="1" customWidth="1"/>
    <col min="9" max="9" width="11.28515625" style="115" bestFit="1" customWidth="1"/>
    <col min="10" max="10" width="8.5703125" style="115" customWidth="1"/>
    <col min="11" max="11" width="9.28515625" style="115" customWidth="1"/>
    <col min="12" max="12" width="8.140625" style="115" customWidth="1"/>
    <col min="13" max="13" width="9.85546875" style="115" bestFit="1" customWidth="1"/>
    <col min="14" max="14" width="9.28515625" style="115" bestFit="1" customWidth="1"/>
    <col min="15" max="15" width="13.85546875" style="115" customWidth="1"/>
  </cols>
  <sheetData>
    <row r="1" spans="1:15" ht="18">
      <c r="A1" s="410" t="s">
        <v>404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 ht="18">
      <c r="A2" s="411" t="s">
        <v>405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259"/>
      <c r="M2" s="260"/>
      <c r="N2" s="412" t="s">
        <v>363</v>
      </c>
      <c r="O2" s="412"/>
    </row>
    <row r="3" spans="1:15" ht="15.75">
      <c r="A3" s="261"/>
      <c r="B3" s="411"/>
      <c r="C3" s="411"/>
      <c r="D3" s="411"/>
      <c r="E3" s="411"/>
      <c r="F3" s="411"/>
      <c r="G3" s="411"/>
      <c r="H3" s="411"/>
      <c r="I3" s="262"/>
      <c r="J3" s="262"/>
      <c r="K3" s="262"/>
      <c r="L3" s="259"/>
      <c r="M3" s="263"/>
      <c r="N3" s="264"/>
      <c r="O3" s="265" t="s">
        <v>366</v>
      </c>
    </row>
    <row r="4" spans="1:15">
      <c r="A4" s="390" t="s">
        <v>406</v>
      </c>
      <c r="B4" s="381"/>
      <c r="C4" s="381" t="s">
        <v>367</v>
      </c>
      <c r="D4" s="381" t="s">
        <v>368</v>
      </c>
      <c r="E4" s="413" t="s">
        <v>130</v>
      </c>
      <c r="F4" s="381" t="s">
        <v>407</v>
      </c>
      <c r="G4" s="381"/>
      <c r="H4" s="381" t="s">
        <v>370</v>
      </c>
      <c r="I4" s="381"/>
      <c r="J4" s="381"/>
      <c r="K4" s="381" t="s">
        <v>371</v>
      </c>
      <c r="L4" s="381"/>
      <c r="M4" s="407" t="s">
        <v>372</v>
      </c>
      <c r="N4" s="407" t="s">
        <v>372</v>
      </c>
      <c r="O4" s="381" t="s">
        <v>408</v>
      </c>
    </row>
    <row r="5" spans="1:15" ht="24">
      <c r="A5" s="391"/>
      <c r="B5" s="381"/>
      <c r="C5" s="381"/>
      <c r="D5" s="381"/>
      <c r="E5" s="413"/>
      <c r="F5" s="407" t="s">
        <v>374</v>
      </c>
      <c r="G5" s="381" t="s">
        <v>375</v>
      </c>
      <c r="H5" s="408" t="s">
        <v>374</v>
      </c>
      <c r="I5" s="409"/>
      <c r="J5" s="266" t="s">
        <v>376</v>
      </c>
      <c r="K5" s="266" t="s">
        <v>377</v>
      </c>
      <c r="L5" s="266" t="s">
        <v>378</v>
      </c>
      <c r="M5" s="267" t="s">
        <v>377</v>
      </c>
      <c r="N5" s="266" t="s">
        <v>378</v>
      </c>
      <c r="O5" s="381"/>
    </row>
    <row r="6" spans="1:15">
      <c r="A6" s="392"/>
      <c r="B6" s="381"/>
      <c r="C6" s="381"/>
      <c r="D6" s="381"/>
      <c r="E6" s="413"/>
      <c r="F6" s="407"/>
      <c r="G6" s="381"/>
      <c r="H6" s="268" t="s">
        <v>379</v>
      </c>
      <c r="I6" s="269" t="s">
        <v>380</v>
      </c>
      <c r="J6" s="269"/>
      <c r="K6" s="269"/>
      <c r="L6" s="269"/>
      <c r="M6" s="268"/>
      <c r="N6" s="269"/>
      <c r="O6" s="381"/>
    </row>
    <row r="7" spans="1:15" ht="22.5">
      <c r="A7" s="270" t="s">
        <v>381</v>
      </c>
      <c r="B7" s="271" t="s">
        <v>138</v>
      </c>
      <c r="C7" s="271" t="s">
        <v>139</v>
      </c>
      <c r="D7" s="271" t="s">
        <v>382</v>
      </c>
      <c r="E7" s="272" t="s">
        <v>141</v>
      </c>
      <c r="F7" s="273" t="s">
        <v>142</v>
      </c>
      <c r="G7" s="274" t="s">
        <v>143</v>
      </c>
      <c r="H7" s="273" t="s">
        <v>144</v>
      </c>
      <c r="I7" s="274" t="s">
        <v>383</v>
      </c>
      <c r="J7" s="274" t="s">
        <v>384</v>
      </c>
      <c r="K7" s="274" t="s">
        <v>145</v>
      </c>
      <c r="L7" s="274" t="s">
        <v>146</v>
      </c>
      <c r="M7" s="273" t="s">
        <v>147</v>
      </c>
      <c r="N7" s="274" t="s">
        <v>385</v>
      </c>
      <c r="O7" s="275" t="s">
        <v>409</v>
      </c>
    </row>
    <row r="8" spans="1:15" ht="15.75">
      <c r="A8" s="137">
        <v>1</v>
      </c>
      <c r="B8" s="138" t="s">
        <v>235</v>
      </c>
      <c r="C8" s="137" t="s">
        <v>410</v>
      </c>
      <c r="D8" s="188" t="s">
        <v>238</v>
      </c>
      <c r="E8" s="276" t="s">
        <v>411</v>
      </c>
      <c r="F8" s="137">
        <v>929.9899999999999</v>
      </c>
      <c r="G8" s="137">
        <v>3525.64</v>
      </c>
      <c r="H8" s="277">
        <v>75</v>
      </c>
      <c r="I8" s="137">
        <v>1349.82</v>
      </c>
      <c r="J8" s="137">
        <v>3285.86</v>
      </c>
      <c r="K8" s="277">
        <v>166</v>
      </c>
      <c r="L8" s="137">
        <v>2266.66</v>
      </c>
      <c r="M8" s="137">
        <v>253.89</v>
      </c>
      <c r="N8" s="137">
        <v>156.22</v>
      </c>
      <c r="O8" s="277">
        <f>H8+I8+J8+M8+N8</f>
        <v>5120.7900000000009</v>
      </c>
    </row>
    <row r="9" spans="1:15" ht="31.5">
      <c r="A9" s="188">
        <v>2</v>
      </c>
      <c r="B9" s="278" t="s">
        <v>236</v>
      </c>
      <c r="C9" s="137" t="s">
        <v>237</v>
      </c>
      <c r="D9" s="188" t="s">
        <v>238</v>
      </c>
      <c r="E9" s="279" t="s">
        <v>412</v>
      </c>
      <c r="F9" s="280">
        <v>338</v>
      </c>
      <c r="G9" s="280">
        <v>418</v>
      </c>
      <c r="H9" s="280">
        <v>0</v>
      </c>
      <c r="I9" s="280">
        <v>812.89</v>
      </c>
      <c r="J9" s="280">
        <v>510.67</v>
      </c>
      <c r="K9" s="280">
        <v>0</v>
      </c>
      <c r="L9" s="281">
        <v>0</v>
      </c>
      <c r="M9" s="281">
        <v>0</v>
      </c>
      <c r="N9" s="282">
        <v>0</v>
      </c>
      <c r="O9" s="277">
        <f t="shared" ref="O9:O60" si="0">H9+I9+J9+M9+N9</f>
        <v>1323.56</v>
      </c>
    </row>
    <row r="10" spans="1:15" ht="31.5">
      <c r="A10" s="137">
        <v>3</v>
      </c>
      <c r="B10" s="145" t="s">
        <v>413</v>
      </c>
      <c r="C10" s="146" t="s">
        <v>241</v>
      </c>
      <c r="D10" s="137" t="s">
        <v>167</v>
      </c>
      <c r="E10" s="279" t="s">
        <v>242</v>
      </c>
      <c r="F10" s="147">
        <v>1235.24</v>
      </c>
      <c r="G10" s="147">
        <v>1966.4</v>
      </c>
      <c r="H10" s="147">
        <v>100</v>
      </c>
      <c r="I10" s="147">
        <v>1731.93</v>
      </c>
      <c r="J10" s="147">
        <v>2378.67</v>
      </c>
      <c r="K10" s="147">
        <v>160</v>
      </c>
      <c r="L10" s="147">
        <v>73.83</v>
      </c>
      <c r="M10" s="147">
        <v>160</v>
      </c>
      <c r="N10" s="147">
        <v>62.92</v>
      </c>
      <c r="O10" s="277">
        <f t="shared" si="0"/>
        <v>4433.5200000000004</v>
      </c>
    </row>
    <row r="11" spans="1:15" ht="15.75">
      <c r="A11" s="188">
        <v>4</v>
      </c>
      <c r="B11" s="138" t="s">
        <v>414</v>
      </c>
      <c r="C11" s="137" t="s">
        <v>415</v>
      </c>
      <c r="D11" s="137" t="s">
        <v>167</v>
      </c>
      <c r="E11" s="279" t="s">
        <v>416</v>
      </c>
      <c r="F11" s="277">
        <v>762</v>
      </c>
      <c r="G11" s="277">
        <v>1589.76</v>
      </c>
      <c r="H11" s="277">
        <v>79</v>
      </c>
      <c r="I11" s="277">
        <v>462.28</v>
      </c>
      <c r="J11" s="277">
        <v>1219.1300000000001</v>
      </c>
      <c r="K11" s="277">
        <v>100</v>
      </c>
      <c r="L11" s="277">
        <v>108.65</v>
      </c>
      <c r="M11" s="277">
        <v>170.67</v>
      </c>
      <c r="N11" s="283">
        <v>82.99</v>
      </c>
      <c r="O11" s="277">
        <f t="shared" si="0"/>
        <v>2014.0700000000002</v>
      </c>
    </row>
    <row r="12" spans="1:15" ht="15.75">
      <c r="A12" s="137">
        <v>5</v>
      </c>
      <c r="B12" s="138" t="s">
        <v>417</v>
      </c>
      <c r="C12" s="148" t="s">
        <v>247</v>
      </c>
      <c r="D12" s="137" t="s">
        <v>167</v>
      </c>
      <c r="E12" s="276">
        <v>60.7</v>
      </c>
      <c r="F12" s="284">
        <v>500</v>
      </c>
      <c r="G12" s="284">
        <v>5.6</v>
      </c>
      <c r="H12" s="284">
        <v>30</v>
      </c>
      <c r="I12" s="284">
        <v>263.45999999999998</v>
      </c>
      <c r="J12" s="284">
        <v>4.8</v>
      </c>
      <c r="K12" s="284">
        <v>0</v>
      </c>
      <c r="L12" s="284">
        <v>0</v>
      </c>
      <c r="M12" s="284">
        <v>235</v>
      </c>
      <c r="N12" s="284">
        <v>0</v>
      </c>
      <c r="O12" s="277">
        <f t="shared" si="0"/>
        <v>533.26</v>
      </c>
    </row>
    <row r="13" spans="1:15" ht="15.75">
      <c r="A13" s="188">
        <v>6</v>
      </c>
      <c r="B13" s="138" t="s">
        <v>418</v>
      </c>
      <c r="C13" s="137" t="s">
        <v>250</v>
      </c>
      <c r="D13" s="137" t="s">
        <v>167</v>
      </c>
      <c r="E13" s="285" t="s">
        <v>419</v>
      </c>
      <c r="F13" s="286">
        <v>1100</v>
      </c>
      <c r="G13" s="287">
        <v>679.39</v>
      </c>
      <c r="H13" s="288">
        <v>57.72</v>
      </c>
      <c r="I13" s="289">
        <v>1984.45</v>
      </c>
      <c r="J13" s="287">
        <v>717.64</v>
      </c>
      <c r="K13" s="290">
        <v>0</v>
      </c>
      <c r="L13" s="290">
        <v>0</v>
      </c>
      <c r="M13" s="290">
        <v>0</v>
      </c>
      <c r="N13" s="291">
        <v>0</v>
      </c>
      <c r="O13" s="277">
        <f t="shared" si="0"/>
        <v>2759.81</v>
      </c>
    </row>
    <row r="14" spans="1:15" ht="15.75">
      <c r="A14" s="137">
        <v>7</v>
      </c>
      <c r="B14" s="138" t="s">
        <v>252</v>
      </c>
      <c r="C14" s="153">
        <v>38884</v>
      </c>
      <c r="D14" s="151" t="s">
        <v>167</v>
      </c>
      <c r="E14" s="292" t="s">
        <v>253</v>
      </c>
      <c r="F14" s="293">
        <v>863.27</v>
      </c>
      <c r="G14" s="293">
        <v>925.08</v>
      </c>
      <c r="H14" s="293">
        <v>0</v>
      </c>
      <c r="I14" s="293">
        <v>485.13</v>
      </c>
      <c r="J14" s="293">
        <v>1116.94</v>
      </c>
      <c r="K14" s="293">
        <v>459.55</v>
      </c>
      <c r="L14" s="293">
        <v>381.17</v>
      </c>
      <c r="M14" s="293">
        <v>809.44</v>
      </c>
      <c r="N14" s="293">
        <v>274.47000000000003</v>
      </c>
      <c r="O14" s="277">
        <f t="shared" si="0"/>
        <v>2685.9800000000005</v>
      </c>
    </row>
    <row r="15" spans="1:15" ht="15.75">
      <c r="A15" s="188">
        <v>8</v>
      </c>
      <c r="B15" s="138" t="s">
        <v>254</v>
      </c>
      <c r="C15" s="137" t="s">
        <v>255</v>
      </c>
      <c r="D15" s="137" t="s">
        <v>167</v>
      </c>
      <c r="E15" s="279" t="s">
        <v>420</v>
      </c>
      <c r="F15" s="294">
        <v>732</v>
      </c>
      <c r="G15" s="294">
        <v>97.7</v>
      </c>
      <c r="H15" s="295">
        <v>129.54</v>
      </c>
      <c r="I15" s="295">
        <v>480.5</v>
      </c>
      <c r="J15" s="294">
        <v>83.6</v>
      </c>
      <c r="K15" s="294">
        <v>0</v>
      </c>
      <c r="L15" s="294">
        <v>0</v>
      </c>
      <c r="M15" s="294">
        <v>0</v>
      </c>
      <c r="N15" s="296">
        <v>0</v>
      </c>
      <c r="O15" s="277">
        <f t="shared" si="0"/>
        <v>693.64</v>
      </c>
    </row>
    <row r="16" spans="1:15" ht="15.75">
      <c r="A16" s="137">
        <v>9</v>
      </c>
      <c r="B16" s="138" t="s">
        <v>256</v>
      </c>
      <c r="C16" s="137" t="s">
        <v>257</v>
      </c>
      <c r="D16" s="137" t="s">
        <v>167</v>
      </c>
      <c r="E16" s="279">
        <v>75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83">
        <v>0</v>
      </c>
      <c r="O16" s="277">
        <f t="shared" si="0"/>
        <v>0</v>
      </c>
    </row>
    <row r="17" spans="1:15" ht="15.75">
      <c r="A17" s="188">
        <v>10</v>
      </c>
      <c r="B17" s="138" t="s">
        <v>258</v>
      </c>
      <c r="C17" s="137" t="s">
        <v>259</v>
      </c>
      <c r="D17" s="137" t="s">
        <v>167</v>
      </c>
      <c r="E17" s="279" t="s">
        <v>421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83">
        <v>0</v>
      </c>
      <c r="O17" s="277">
        <f t="shared" si="0"/>
        <v>0</v>
      </c>
    </row>
    <row r="18" spans="1:15" ht="15.75">
      <c r="A18" s="188">
        <v>11</v>
      </c>
      <c r="B18" s="138" t="s">
        <v>261</v>
      </c>
      <c r="C18" s="137" t="s">
        <v>262</v>
      </c>
      <c r="D18" s="137" t="s">
        <v>167</v>
      </c>
      <c r="E18" s="276" t="s">
        <v>422</v>
      </c>
      <c r="F18" s="297">
        <v>246.9</v>
      </c>
      <c r="G18" s="297">
        <v>4.1500000000000004</v>
      </c>
      <c r="H18" s="297">
        <v>3.77</v>
      </c>
      <c r="I18" s="297">
        <v>55.88</v>
      </c>
      <c r="J18" s="297">
        <v>11.28</v>
      </c>
      <c r="K18" s="297">
        <v>0</v>
      </c>
      <c r="L18" s="297">
        <v>0</v>
      </c>
      <c r="M18" s="297">
        <v>0</v>
      </c>
      <c r="N18" s="297">
        <v>0</v>
      </c>
      <c r="O18" s="277">
        <f t="shared" si="0"/>
        <v>70.930000000000007</v>
      </c>
    </row>
    <row r="19" spans="1:15" ht="30">
      <c r="A19" s="137">
        <v>12</v>
      </c>
      <c r="B19" s="138" t="s">
        <v>423</v>
      </c>
      <c r="C19" s="137" t="s">
        <v>264</v>
      </c>
      <c r="D19" s="137" t="s">
        <v>267</v>
      </c>
      <c r="E19" s="298" t="s">
        <v>424</v>
      </c>
      <c r="F19" s="297">
        <v>1033.8</v>
      </c>
      <c r="G19" s="297">
        <v>0.18</v>
      </c>
      <c r="H19" s="297">
        <v>47.8</v>
      </c>
      <c r="I19" s="297">
        <v>43.75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77">
        <f t="shared" si="0"/>
        <v>91.55</v>
      </c>
    </row>
    <row r="20" spans="1:15" ht="31.5">
      <c r="A20" s="188">
        <v>13</v>
      </c>
      <c r="B20" s="157" t="s">
        <v>266</v>
      </c>
      <c r="C20" s="158" t="s">
        <v>264</v>
      </c>
      <c r="D20" s="137" t="s">
        <v>267</v>
      </c>
      <c r="E20" s="299" t="s">
        <v>425</v>
      </c>
      <c r="F20" s="300">
        <v>1877.3</v>
      </c>
      <c r="G20" s="300">
        <v>60</v>
      </c>
      <c r="H20" s="300">
        <v>71.94</v>
      </c>
      <c r="I20" s="301">
        <v>166.35</v>
      </c>
      <c r="J20" s="300">
        <v>173.18</v>
      </c>
      <c r="K20" s="300">
        <v>0</v>
      </c>
      <c r="L20" s="300">
        <v>0</v>
      </c>
      <c r="M20" s="300">
        <v>0</v>
      </c>
      <c r="N20" s="302">
        <v>0</v>
      </c>
      <c r="O20" s="277">
        <f t="shared" si="0"/>
        <v>411.47</v>
      </c>
    </row>
    <row r="21" spans="1:15" ht="30">
      <c r="A21" s="188">
        <v>14</v>
      </c>
      <c r="B21" s="138" t="s">
        <v>269</v>
      </c>
      <c r="C21" s="137" t="s">
        <v>270</v>
      </c>
      <c r="D21" s="137" t="s">
        <v>167</v>
      </c>
      <c r="E21" s="279" t="s">
        <v>426</v>
      </c>
      <c r="F21" s="303">
        <v>634.1</v>
      </c>
      <c r="G21" s="303">
        <v>3543.51</v>
      </c>
      <c r="H21" s="303">
        <v>2.88</v>
      </c>
      <c r="I21" s="303">
        <v>1532.56</v>
      </c>
      <c r="J21" s="303">
        <v>3626.28</v>
      </c>
      <c r="K21" s="303">
        <v>0</v>
      </c>
      <c r="L21" s="303">
        <v>1198.58</v>
      </c>
      <c r="M21" s="303">
        <v>0</v>
      </c>
      <c r="N21" s="304">
        <v>298.42</v>
      </c>
      <c r="O21" s="277">
        <f t="shared" si="0"/>
        <v>5460.14</v>
      </c>
    </row>
    <row r="22" spans="1:15" ht="15.75">
      <c r="A22" s="137">
        <v>15</v>
      </c>
      <c r="B22" s="305" t="s">
        <v>427</v>
      </c>
      <c r="C22" s="137" t="s">
        <v>262</v>
      </c>
      <c r="D22" s="137" t="s">
        <v>167</v>
      </c>
      <c r="E22" s="306" t="s">
        <v>428</v>
      </c>
      <c r="F22" s="307">
        <v>1050</v>
      </c>
      <c r="G22" s="308">
        <v>405.93</v>
      </c>
      <c r="H22" s="307">
        <v>18</v>
      </c>
      <c r="I22" s="307">
        <v>337.65</v>
      </c>
      <c r="J22" s="309">
        <v>1447.5</v>
      </c>
      <c r="K22" s="307">
        <v>234</v>
      </c>
      <c r="L22" s="307">
        <v>1.05</v>
      </c>
      <c r="M22" s="309">
        <v>0</v>
      </c>
      <c r="N22" s="310">
        <v>4</v>
      </c>
      <c r="O22" s="277">
        <f t="shared" si="0"/>
        <v>1807.15</v>
      </c>
    </row>
    <row r="23" spans="1:15" ht="15.75">
      <c r="A23" s="188">
        <v>16</v>
      </c>
      <c r="B23" s="138" t="s">
        <v>274</v>
      </c>
      <c r="C23" s="169">
        <v>38888</v>
      </c>
      <c r="D23" s="311" t="s">
        <v>167</v>
      </c>
      <c r="E23" s="312" t="s">
        <v>275</v>
      </c>
      <c r="F23" s="281">
        <v>200</v>
      </c>
      <c r="G23" s="136">
        <v>0</v>
      </c>
      <c r="H23" s="281">
        <v>30</v>
      </c>
      <c r="I23" s="281">
        <v>388.68</v>
      </c>
      <c r="J23" s="313">
        <v>220.14</v>
      </c>
      <c r="K23" s="277">
        <v>0</v>
      </c>
      <c r="L23" s="277">
        <v>0</v>
      </c>
      <c r="M23" s="277">
        <v>0</v>
      </c>
      <c r="N23" s="283">
        <v>0</v>
      </c>
      <c r="O23" s="277">
        <f t="shared" si="0"/>
        <v>638.81999999999994</v>
      </c>
    </row>
    <row r="24" spans="1:15" ht="31.5">
      <c r="A24" s="188">
        <v>17</v>
      </c>
      <c r="B24" s="138" t="s">
        <v>429</v>
      </c>
      <c r="C24" s="170">
        <v>39258</v>
      </c>
      <c r="D24" s="311" t="s">
        <v>167</v>
      </c>
      <c r="E24" s="314" t="s">
        <v>277</v>
      </c>
      <c r="F24" s="315">
        <v>100</v>
      </c>
      <c r="G24" s="315">
        <v>0</v>
      </c>
      <c r="H24" s="315">
        <v>1</v>
      </c>
      <c r="I24" s="315">
        <v>163.72</v>
      </c>
      <c r="J24" s="315">
        <v>32.51</v>
      </c>
      <c r="K24" s="316">
        <v>0</v>
      </c>
      <c r="L24" s="316">
        <v>0</v>
      </c>
      <c r="M24" s="316">
        <v>0</v>
      </c>
      <c r="N24" s="317">
        <v>0</v>
      </c>
      <c r="O24" s="277">
        <f t="shared" si="0"/>
        <v>197.23</v>
      </c>
    </row>
    <row r="25" spans="1:15" ht="30">
      <c r="A25" s="188">
        <v>18</v>
      </c>
      <c r="B25" s="173" t="s">
        <v>278</v>
      </c>
      <c r="C25" s="174">
        <v>39275</v>
      </c>
      <c r="D25" s="137" t="s">
        <v>167</v>
      </c>
      <c r="E25" s="279" t="s">
        <v>430</v>
      </c>
      <c r="F25" s="318">
        <v>784</v>
      </c>
      <c r="G25" s="318">
        <v>0</v>
      </c>
      <c r="H25" s="318">
        <v>40</v>
      </c>
      <c r="I25" s="319">
        <v>565.99339999999995</v>
      </c>
      <c r="J25" s="318">
        <v>123.74</v>
      </c>
      <c r="K25" s="318">
        <v>0</v>
      </c>
      <c r="L25" s="318">
        <v>0</v>
      </c>
      <c r="M25" s="318">
        <v>0</v>
      </c>
      <c r="N25" s="320">
        <v>0</v>
      </c>
      <c r="O25" s="277">
        <f t="shared" si="0"/>
        <v>729.73339999999996</v>
      </c>
    </row>
    <row r="26" spans="1:15" ht="15.75">
      <c r="A26" s="137">
        <v>19</v>
      </c>
      <c r="B26" s="138" t="s">
        <v>280</v>
      </c>
      <c r="C26" s="137" t="s">
        <v>431</v>
      </c>
      <c r="D26" s="137" t="s">
        <v>167</v>
      </c>
      <c r="E26" s="321" t="s">
        <v>432</v>
      </c>
      <c r="F26" s="294">
        <v>129</v>
      </c>
      <c r="G26" s="294">
        <v>148</v>
      </c>
      <c r="H26" s="294">
        <v>13.96</v>
      </c>
      <c r="I26" s="322">
        <v>168.11</v>
      </c>
      <c r="J26" s="294">
        <v>442.38</v>
      </c>
      <c r="K26" s="294">
        <v>0</v>
      </c>
      <c r="L26" s="294">
        <v>0</v>
      </c>
      <c r="M26" s="294">
        <v>0</v>
      </c>
      <c r="N26" s="296">
        <v>0</v>
      </c>
      <c r="O26" s="277">
        <f t="shared" si="0"/>
        <v>624.45000000000005</v>
      </c>
    </row>
    <row r="27" spans="1:15" ht="15.75">
      <c r="A27" s="188">
        <v>20</v>
      </c>
      <c r="B27" s="145" t="s">
        <v>433</v>
      </c>
      <c r="C27" s="137" t="s">
        <v>283</v>
      </c>
      <c r="D27" s="137" t="s">
        <v>238</v>
      </c>
      <c r="E27" s="276" t="s">
        <v>284</v>
      </c>
      <c r="F27" s="294">
        <v>705</v>
      </c>
      <c r="G27" s="294">
        <v>600</v>
      </c>
      <c r="H27" s="294">
        <v>40.230000000000004</v>
      </c>
      <c r="I27" s="294">
        <v>1235.25</v>
      </c>
      <c r="J27" s="294">
        <v>361.12</v>
      </c>
      <c r="K27" s="294">
        <v>0</v>
      </c>
      <c r="L27" s="294">
        <v>0</v>
      </c>
      <c r="M27" s="294">
        <v>0</v>
      </c>
      <c r="N27" s="296">
        <v>0</v>
      </c>
      <c r="O27" s="277">
        <f t="shared" si="0"/>
        <v>1636.6</v>
      </c>
    </row>
    <row r="28" spans="1:15" ht="15.75">
      <c r="A28" s="188">
        <v>21</v>
      </c>
      <c r="B28" s="145" t="s">
        <v>285</v>
      </c>
      <c r="C28" s="176" t="s">
        <v>286</v>
      </c>
      <c r="D28" s="137" t="s">
        <v>238</v>
      </c>
      <c r="E28" s="276"/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277">
        <v>0</v>
      </c>
      <c r="M28" s="277">
        <v>0</v>
      </c>
      <c r="N28" s="283">
        <v>0</v>
      </c>
      <c r="O28" s="277">
        <f t="shared" si="0"/>
        <v>0</v>
      </c>
    </row>
    <row r="29" spans="1:15" ht="15.75">
      <c r="A29" s="188">
        <v>22</v>
      </c>
      <c r="B29" s="177" t="s">
        <v>287</v>
      </c>
      <c r="C29" s="176" t="s">
        <v>288</v>
      </c>
      <c r="D29" s="137" t="s">
        <v>238</v>
      </c>
      <c r="E29" s="276" t="s">
        <v>289</v>
      </c>
      <c r="F29" s="277">
        <v>33</v>
      </c>
      <c r="G29" s="277">
        <v>279.58999999999997</v>
      </c>
      <c r="H29" s="277">
        <v>0</v>
      </c>
      <c r="I29" s="277">
        <v>50</v>
      </c>
      <c r="J29" s="277">
        <v>265.2</v>
      </c>
      <c r="K29" s="277">
        <v>0</v>
      </c>
      <c r="L29" s="277">
        <v>4.34</v>
      </c>
      <c r="M29" s="277">
        <v>0</v>
      </c>
      <c r="N29" s="283">
        <v>0</v>
      </c>
      <c r="O29" s="277">
        <f t="shared" si="0"/>
        <v>315.2</v>
      </c>
    </row>
    <row r="30" spans="1:15" ht="45">
      <c r="A30" s="137">
        <v>23</v>
      </c>
      <c r="B30" s="323" t="s">
        <v>434</v>
      </c>
      <c r="C30" s="176" t="s">
        <v>291</v>
      </c>
      <c r="D30" s="137" t="s">
        <v>167</v>
      </c>
      <c r="E30" s="279" t="s">
        <v>292</v>
      </c>
      <c r="F30" s="313">
        <v>514.16</v>
      </c>
      <c r="G30" s="313">
        <v>849.64</v>
      </c>
      <c r="H30" s="313">
        <v>95.43</v>
      </c>
      <c r="I30" s="313">
        <v>158.19999999999999</v>
      </c>
      <c r="J30" s="313">
        <v>1316.14</v>
      </c>
      <c r="K30" s="313">
        <v>0</v>
      </c>
      <c r="L30" s="313">
        <v>175</v>
      </c>
      <c r="M30" s="313">
        <v>0</v>
      </c>
      <c r="N30" s="313">
        <v>2033.52</v>
      </c>
      <c r="O30" s="277">
        <f t="shared" si="0"/>
        <v>3603.29</v>
      </c>
    </row>
    <row r="31" spans="1:15" ht="15.75">
      <c r="A31" s="188">
        <v>24</v>
      </c>
      <c r="B31" s="178" t="s">
        <v>435</v>
      </c>
      <c r="C31" s="169">
        <v>42561</v>
      </c>
      <c r="D31" s="137" t="s">
        <v>238</v>
      </c>
      <c r="E31" s="276" t="s">
        <v>294</v>
      </c>
      <c r="F31" s="277">
        <v>0</v>
      </c>
      <c r="G31" s="277">
        <v>10.84</v>
      </c>
      <c r="H31" s="277">
        <v>0</v>
      </c>
      <c r="I31" s="277">
        <v>19.05</v>
      </c>
      <c r="J31" s="277">
        <v>25.16</v>
      </c>
      <c r="K31" s="277">
        <v>0</v>
      </c>
      <c r="L31" s="277">
        <v>0</v>
      </c>
      <c r="M31" s="277">
        <v>0</v>
      </c>
      <c r="N31" s="283">
        <v>0</v>
      </c>
      <c r="O31" s="277">
        <f t="shared" si="0"/>
        <v>44.21</v>
      </c>
    </row>
    <row r="32" spans="1:15" ht="15.75">
      <c r="A32" s="188">
        <v>25</v>
      </c>
      <c r="B32" s="140" t="s">
        <v>436</v>
      </c>
      <c r="C32" s="169">
        <v>42682</v>
      </c>
      <c r="D32" s="137" t="s">
        <v>167</v>
      </c>
      <c r="E32" s="276" t="s">
        <v>296</v>
      </c>
      <c r="F32" s="277">
        <v>0</v>
      </c>
      <c r="G32" s="277">
        <v>0</v>
      </c>
      <c r="H32" s="277">
        <v>20</v>
      </c>
      <c r="I32" s="277">
        <v>700.69</v>
      </c>
      <c r="J32" s="277">
        <v>608.41</v>
      </c>
      <c r="K32" s="277">
        <v>0</v>
      </c>
      <c r="L32" s="277">
        <v>0</v>
      </c>
      <c r="M32" s="277">
        <v>0</v>
      </c>
      <c r="N32" s="283">
        <v>25</v>
      </c>
      <c r="O32" s="277">
        <f t="shared" si="0"/>
        <v>1354.1</v>
      </c>
    </row>
    <row r="33" spans="1:15" ht="15.75">
      <c r="A33" s="188">
        <v>26</v>
      </c>
      <c r="B33" s="179" t="s">
        <v>297</v>
      </c>
      <c r="C33" s="180" t="s">
        <v>298</v>
      </c>
      <c r="D33" s="137" t="s">
        <v>167</v>
      </c>
      <c r="E33" s="276"/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  <c r="M33" s="277">
        <v>0</v>
      </c>
      <c r="N33" s="277">
        <v>0</v>
      </c>
      <c r="O33" s="277">
        <f t="shared" si="0"/>
        <v>0</v>
      </c>
    </row>
    <row r="34" spans="1:15" ht="31.5">
      <c r="A34" s="137">
        <v>27</v>
      </c>
      <c r="B34" s="181" t="s">
        <v>299</v>
      </c>
      <c r="C34" s="182" t="s">
        <v>300</v>
      </c>
      <c r="D34" s="137" t="s">
        <v>167</v>
      </c>
      <c r="E34" s="276"/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277">
        <v>0</v>
      </c>
      <c r="N34" s="277">
        <v>0</v>
      </c>
      <c r="O34" s="277">
        <f t="shared" si="0"/>
        <v>0</v>
      </c>
    </row>
    <row r="35" spans="1:15" ht="15.75">
      <c r="A35" s="188">
        <v>28</v>
      </c>
      <c r="B35" s="181" t="s">
        <v>301</v>
      </c>
      <c r="C35" s="183" t="s">
        <v>302</v>
      </c>
      <c r="D35" s="137" t="s">
        <v>167</v>
      </c>
      <c r="E35" s="276"/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0</v>
      </c>
      <c r="O35" s="277">
        <f t="shared" si="0"/>
        <v>0</v>
      </c>
    </row>
    <row r="36" spans="1:15" ht="15.75">
      <c r="A36" s="188">
        <v>29</v>
      </c>
      <c r="B36" s="181" t="s">
        <v>303</v>
      </c>
      <c r="C36" s="180" t="s">
        <v>304</v>
      </c>
      <c r="D36" s="137" t="s">
        <v>167</v>
      </c>
      <c r="E36" s="276"/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277">
        <v>0</v>
      </c>
      <c r="M36" s="277">
        <v>0</v>
      </c>
      <c r="N36" s="277">
        <v>0</v>
      </c>
      <c r="O36" s="277">
        <f t="shared" si="0"/>
        <v>0</v>
      </c>
    </row>
    <row r="37" spans="1:15" ht="60">
      <c r="A37" s="188">
        <v>30</v>
      </c>
      <c r="B37" s="184" t="s">
        <v>305</v>
      </c>
      <c r="C37" s="180" t="s">
        <v>306</v>
      </c>
      <c r="D37" s="137" t="s">
        <v>167</v>
      </c>
      <c r="E37" s="276"/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277">
        <v>0</v>
      </c>
      <c r="N37" s="277">
        <v>0</v>
      </c>
      <c r="O37" s="277">
        <f t="shared" si="0"/>
        <v>0</v>
      </c>
    </row>
    <row r="38" spans="1:15" ht="31.5">
      <c r="A38" s="188">
        <v>31</v>
      </c>
      <c r="B38" s="181" t="s">
        <v>307</v>
      </c>
      <c r="C38" s="180" t="s">
        <v>308</v>
      </c>
      <c r="D38" s="137" t="s">
        <v>167</v>
      </c>
      <c r="E38" s="276"/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277">
        <v>0</v>
      </c>
      <c r="N38" s="277">
        <v>0</v>
      </c>
      <c r="O38" s="277">
        <f t="shared" si="0"/>
        <v>0</v>
      </c>
    </row>
    <row r="39" spans="1:15" ht="31.5">
      <c r="A39" s="188">
        <v>32</v>
      </c>
      <c r="B39" s="185" t="s">
        <v>309</v>
      </c>
      <c r="C39" s="180" t="s">
        <v>310</v>
      </c>
      <c r="D39" s="137" t="s">
        <v>167</v>
      </c>
      <c r="E39" s="276"/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f t="shared" si="0"/>
        <v>0</v>
      </c>
    </row>
    <row r="40" spans="1:15" ht="15.75">
      <c r="A40" s="188">
        <v>33</v>
      </c>
      <c r="B40" s="186" t="s">
        <v>311</v>
      </c>
      <c r="C40" s="187" t="s">
        <v>312</v>
      </c>
      <c r="D40" s="188" t="s">
        <v>167</v>
      </c>
      <c r="E40" s="276"/>
      <c r="F40" s="294">
        <v>336</v>
      </c>
      <c r="G40" s="294">
        <v>957.59</v>
      </c>
      <c r="H40" s="294">
        <v>0</v>
      </c>
      <c r="I40" s="294">
        <v>837.61</v>
      </c>
      <c r="J40" s="294">
        <v>877.37</v>
      </c>
      <c r="K40" s="294">
        <v>0</v>
      </c>
      <c r="L40" s="294">
        <v>1242.25</v>
      </c>
      <c r="M40" s="294">
        <v>0</v>
      </c>
      <c r="N40" s="294">
        <v>641.17999999999995</v>
      </c>
      <c r="O40" s="277">
        <f t="shared" si="0"/>
        <v>2356.16</v>
      </c>
    </row>
    <row r="41" spans="1:15" ht="30">
      <c r="A41" s="188">
        <v>34</v>
      </c>
      <c r="B41" s="186" t="s">
        <v>313</v>
      </c>
      <c r="C41" s="189" t="s">
        <v>314</v>
      </c>
      <c r="D41" s="188" t="s">
        <v>167</v>
      </c>
      <c r="E41" s="276"/>
      <c r="F41" s="277">
        <v>1030</v>
      </c>
      <c r="G41" s="277">
        <v>0</v>
      </c>
      <c r="H41" s="277">
        <v>0</v>
      </c>
      <c r="I41" s="277">
        <v>386.9</v>
      </c>
      <c r="J41" s="277">
        <v>0</v>
      </c>
      <c r="K41" s="277">
        <v>0</v>
      </c>
      <c r="L41" s="277">
        <v>0</v>
      </c>
      <c r="M41" s="277">
        <v>0</v>
      </c>
      <c r="N41" s="277">
        <v>0</v>
      </c>
      <c r="O41" s="277">
        <f t="shared" si="0"/>
        <v>386.9</v>
      </c>
    </row>
    <row r="42" spans="1:15" ht="15.75">
      <c r="A42" s="188">
        <v>35</v>
      </c>
      <c r="B42" s="186" t="s">
        <v>315</v>
      </c>
      <c r="C42" s="189" t="s">
        <v>316</v>
      </c>
      <c r="D42" s="188" t="s">
        <v>167</v>
      </c>
      <c r="E42" s="276"/>
      <c r="F42" s="294">
        <v>478</v>
      </c>
      <c r="G42" s="294">
        <v>1990.83</v>
      </c>
      <c r="H42" s="294">
        <v>0</v>
      </c>
      <c r="I42" s="294">
        <v>957.66</v>
      </c>
      <c r="J42" s="294">
        <v>374.99</v>
      </c>
      <c r="K42" s="294">
        <v>0</v>
      </c>
      <c r="L42" s="294">
        <v>0</v>
      </c>
      <c r="M42" s="294">
        <v>0</v>
      </c>
      <c r="N42" s="294">
        <v>0</v>
      </c>
      <c r="O42" s="277">
        <f t="shared" si="0"/>
        <v>1332.65</v>
      </c>
    </row>
    <row r="43" spans="1:15" ht="15.75">
      <c r="A43" s="188">
        <v>36</v>
      </c>
      <c r="B43" s="186" t="s">
        <v>317</v>
      </c>
      <c r="C43" s="190" t="s">
        <v>318</v>
      </c>
      <c r="D43" s="188" t="s">
        <v>167</v>
      </c>
      <c r="E43" s="276"/>
      <c r="F43" s="294">
        <v>0</v>
      </c>
      <c r="G43" s="294">
        <v>43.39</v>
      </c>
      <c r="H43" s="294">
        <v>0.192</v>
      </c>
      <c r="I43" s="294">
        <v>833.17</v>
      </c>
      <c r="J43" s="294">
        <v>129.36000000000001</v>
      </c>
      <c r="K43" s="294">
        <v>0</v>
      </c>
      <c r="L43" s="294">
        <v>0</v>
      </c>
      <c r="M43" s="294">
        <v>0</v>
      </c>
      <c r="N43" s="294">
        <v>0</v>
      </c>
      <c r="O43" s="277">
        <f t="shared" si="0"/>
        <v>962.72199999999998</v>
      </c>
    </row>
    <row r="44" spans="1:15" ht="15.75">
      <c r="A44" s="188">
        <v>37</v>
      </c>
      <c r="B44" s="186" t="s">
        <v>320</v>
      </c>
      <c r="C44" s="191" t="s">
        <v>318</v>
      </c>
      <c r="D44" s="188" t="s">
        <v>167</v>
      </c>
      <c r="E44" s="276"/>
      <c r="F44" s="277">
        <v>0</v>
      </c>
      <c r="G44" s="277">
        <v>0</v>
      </c>
      <c r="H44" s="277">
        <v>0.76</v>
      </c>
      <c r="I44" s="277">
        <v>198.99</v>
      </c>
      <c r="J44" s="277">
        <v>0</v>
      </c>
      <c r="K44" s="277">
        <v>0</v>
      </c>
      <c r="L44" s="277">
        <v>0</v>
      </c>
      <c r="M44" s="277">
        <v>0</v>
      </c>
      <c r="N44" s="277">
        <v>0</v>
      </c>
      <c r="O44" s="277">
        <f t="shared" si="0"/>
        <v>199.75</v>
      </c>
    </row>
    <row r="45" spans="1:15" ht="15.75">
      <c r="A45" s="188">
        <v>38</v>
      </c>
      <c r="B45" s="185" t="s">
        <v>321</v>
      </c>
      <c r="C45" s="180"/>
      <c r="D45" s="137" t="s">
        <v>167</v>
      </c>
      <c r="E45" s="324"/>
      <c r="F45" s="325">
        <v>1252</v>
      </c>
      <c r="G45" s="325">
        <v>0</v>
      </c>
      <c r="H45" s="325">
        <v>600.77</v>
      </c>
      <c r="I45" s="325">
        <v>142.54</v>
      </c>
      <c r="J45" s="325">
        <v>0</v>
      </c>
      <c r="K45" s="325">
        <v>0</v>
      </c>
      <c r="L45" s="325">
        <v>0</v>
      </c>
      <c r="M45" s="325">
        <v>39.5</v>
      </c>
      <c r="N45" s="325">
        <v>0</v>
      </c>
      <c r="O45" s="277">
        <f t="shared" si="0"/>
        <v>782.81</v>
      </c>
    </row>
    <row r="46" spans="1:15" ht="15.75">
      <c r="A46" s="188">
        <v>39</v>
      </c>
      <c r="B46" s="185" t="s">
        <v>322</v>
      </c>
      <c r="C46" s="180" t="s">
        <v>323</v>
      </c>
      <c r="D46" s="137" t="s">
        <v>167</v>
      </c>
      <c r="E46" s="324"/>
      <c r="F46" s="294">
        <v>590.71</v>
      </c>
      <c r="G46" s="294">
        <v>15.63</v>
      </c>
      <c r="H46" s="294">
        <v>70.709999999999994</v>
      </c>
      <c r="I46" s="294">
        <v>566.53</v>
      </c>
      <c r="J46" s="294">
        <v>92.55</v>
      </c>
      <c r="K46" s="294">
        <v>0</v>
      </c>
      <c r="L46" s="294">
        <v>53.64</v>
      </c>
      <c r="M46" s="294">
        <v>0</v>
      </c>
      <c r="N46" s="294">
        <v>63.31</v>
      </c>
      <c r="O46" s="277">
        <f t="shared" si="0"/>
        <v>793.09999999999991</v>
      </c>
    </row>
    <row r="47" spans="1:15" ht="15.75">
      <c r="A47" s="188">
        <v>40</v>
      </c>
      <c r="B47" s="185" t="s">
        <v>324</v>
      </c>
      <c r="C47" s="180" t="s">
        <v>325</v>
      </c>
      <c r="D47" s="137" t="s">
        <v>167</v>
      </c>
      <c r="E47" s="324"/>
      <c r="F47" s="277">
        <v>0</v>
      </c>
      <c r="G47" s="277">
        <v>0</v>
      </c>
      <c r="H47" s="277">
        <v>0</v>
      </c>
      <c r="I47" s="277">
        <v>0</v>
      </c>
      <c r="J47" s="277">
        <v>0</v>
      </c>
      <c r="K47" s="277">
        <v>0</v>
      </c>
      <c r="L47" s="277">
        <v>0</v>
      </c>
      <c r="M47" s="277">
        <v>0</v>
      </c>
      <c r="N47" s="277">
        <v>0</v>
      </c>
      <c r="O47" s="277">
        <f t="shared" si="0"/>
        <v>0</v>
      </c>
    </row>
    <row r="48" spans="1:15" ht="15.75">
      <c r="A48" s="188">
        <v>41</v>
      </c>
      <c r="B48" s="185" t="s">
        <v>326</v>
      </c>
      <c r="C48" s="180" t="s">
        <v>327</v>
      </c>
      <c r="D48" s="137" t="s">
        <v>167</v>
      </c>
      <c r="E48" s="324"/>
      <c r="F48" s="277">
        <v>0</v>
      </c>
      <c r="G48" s="277">
        <v>0</v>
      </c>
      <c r="H48" s="277">
        <v>0</v>
      </c>
      <c r="I48" s="277">
        <v>432.16</v>
      </c>
      <c r="J48" s="277">
        <v>0</v>
      </c>
      <c r="K48" s="277">
        <v>0</v>
      </c>
      <c r="L48" s="277">
        <v>0</v>
      </c>
      <c r="M48" s="277">
        <v>0</v>
      </c>
      <c r="N48" s="277">
        <v>0</v>
      </c>
      <c r="O48" s="277">
        <f t="shared" si="0"/>
        <v>432.16</v>
      </c>
    </row>
    <row r="49" spans="1:15" ht="15.75">
      <c r="A49" s="188">
        <v>42</v>
      </c>
      <c r="B49" s="185" t="s">
        <v>328</v>
      </c>
      <c r="C49" s="180" t="s">
        <v>327</v>
      </c>
      <c r="D49" s="137" t="s">
        <v>167</v>
      </c>
      <c r="E49" s="324"/>
      <c r="F49" s="277">
        <v>114.46</v>
      </c>
      <c r="G49" s="277">
        <v>0</v>
      </c>
      <c r="H49" s="277">
        <v>0</v>
      </c>
      <c r="I49" s="277">
        <v>258.06</v>
      </c>
      <c r="J49" s="277">
        <v>0</v>
      </c>
      <c r="K49" s="277">
        <v>0</v>
      </c>
      <c r="L49" s="277">
        <v>0</v>
      </c>
      <c r="M49" s="277">
        <v>0</v>
      </c>
      <c r="N49" s="277">
        <v>0</v>
      </c>
      <c r="O49" s="277">
        <f t="shared" si="0"/>
        <v>258.06</v>
      </c>
    </row>
    <row r="50" spans="1:15" ht="15.75">
      <c r="A50" s="188">
        <v>43</v>
      </c>
      <c r="B50" s="185" t="s">
        <v>326</v>
      </c>
      <c r="C50" s="180" t="s">
        <v>327</v>
      </c>
      <c r="D50" s="137" t="s">
        <v>167</v>
      </c>
      <c r="E50" s="324"/>
      <c r="F50" s="277">
        <v>0</v>
      </c>
      <c r="G50" s="277">
        <v>0</v>
      </c>
      <c r="H50" s="277">
        <v>323.43</v>
      </c>
      <c r="I50" s="277">
        <v>441.99</v>
      </c>
      <c r="J50" s="277">
        <v>0</v>
      </c>
      <c r="K50" s="277">
        <v>0</v>
      </c>
      <c r="L50" s="277">
        <v>0</v>
      </c>
      <c r="M50" s="277">
        <v>0</v>
      </c>
      <c r="N50" s="277">
        <v>0</v>
      </c>
      <c r="O50" s="277">
        <f t="shared" si="0"/>
        <v>765.42000000000007</v>
      </c>
    </row>
    <row r="51" spans="1:15" ht="15.75">
      <c r="A51" s="188">
        <v>44</v>
      </c>
      <c r="B51" s="185" t="s">
        <v>329</v>
      </c>
      <c r="C51" s="180"/>
      <c r="D51" s="137"/>
      <c r="E51" s="324"/>
      <c r="F51" s="294">
        <v>825.53</v>
      </c>
      <c r="G51" s="294">
        <v>0</v>
      </c>
      <c r="H51" s="294">
        <v>0</v>
      </c>
      <c r="I51" s="294">
        <v>666.05</v>
      </c>
      <c r="J51" s="294">
        <v>792.45</v>
      </c>
      <c r="K51" s="294">
        <v>0</v>
      </c>
      <c r="L51" s="294">
        <v>0</v>
      </c>
      <c r="M51" s="294">
        <v>0</v>
      </c>
      <c r="N51" s="294">
        <v>0</v>
      </c>
      <c r="O51" s="277">
        <f t="shared" si="0"/>
        <v>1458.5</v>
      </c>
    </row>
    <row r="52" spans="1:15" ht="15.75">
      <c r="A52" s="188">
        <v>45</v>
      </c>
      <c r="B52" s="326" t="s">
        <v>437</v>
      </c>
      <c r="C52" s="327" t="s">
        <v>334</v>
      </c>
      <c r="D52" s="328" t="s">
        <v>105</v>
      </c>
      <c r="E52" s="328" t="s">
        <v>438</v>
      </c>
      <c r="F52" s="277">
        <v>514.28</v>
      </c>
      <c r="G52" s="277">
        <v>643.85</v>
      </c>
      <c r="H52" s="277">
        <v>6</v>
      </c>
      <c r="I52" s="277">
        <v>245.99</v>
      </c>
      <c r="J52" s="277">
        <v>619.34</v>
      </c>
      <c r="K52" s="277">
        <v>0</v>
      </c>
      <c r="L52" s="277">
        <v>0</v>
      </c>
      <c r="M52" s="277">
        <v>0</v>
      </c>
      <c r="N52" s="277">
        <v>0</v>
      </c>
      <c r="O52" s="277">
        <f t="shared" si="0"/>
        <v>871.33</v>
      </c>
    </row>
    <row r="53" spans="1:15">
      <c r="A53" s="188">
        <v>46</v>
      </c>
      <c r="B53" s="196" t="s">
        <v>439</v>
      </c>
      <c r="C53" s="329" t="s">
        <v>331</v>
      </c>
      <c r="D53" s="193" t="s">
        <v>105</v>
      </c>
      <c r="E53" s="330" t="s">
        <v>440</v>
      </c>
      <c r="F53" s="331"/>
      <c r="G53" s="331"/>
      <c r="H53" s="332"/>
      <c r="I53" s="333"/>
      <c r="J53" s="333"/>
      <c r="K53" s="332"/>
      <c r="L53" s="332"/>
      <c r="M53" s="332"/>
      <c r="N53" s="334"/>
      <c r="O53" s="277">
        <v>43.15</v>
      </c>
    </row>
    <row r="54" spans="1:15">
      <c r="A54" s="188">
        <v>47</v>
      </c>
      <c r="B54" s="203" t="s">
        <v>441</v>
      </c>
      <c r="C54" s="203" t="s">
        <v>331</v>
      </c>
      <c r="D54" s="193" t="s">
        <v>442</v>
      </c>
      <c r="E54" s="193"/>
      <c r="F54" s="209">
        <v>452.7</v>
      </c>
      <c r="G54" s="209">
        <v>144.43</v>
      </c>
      <c r="H54" s="209">
        <v>232.14</v>
      </c>
      <c r="I54" s="209">
        <v>211.7</v>
      </c>
      <c r="J54" s="209">
        <v>359.97</v>
      </c>
      <c r="K54" s="209">
        <v>38.5</v>
      </c>
      <c r="L54" s="209">
        <v>238.9</v>
      </c>
      <c r="M54" s="209">
        <v>96.75</v>
      </c>
      <c r="N54" s="209">
        <v>617.20000000000005</v>
      </c>
      <c r="O54" s="277">
        <f t="shared" si="0"/>
        <v>1517.76</v>
      </c>
    </row>
    <row r="55" spans="1:15">
      <c r="A55" s="188">
        <v>48</v>
      </c>
      <c r="B55" s="203" t="s">
        <v>443</v>
      </c>
      <c r="C55" s="203" t="s">
        <v>338</v>
      </c>
      <c r="D55" s="193" t="s">
        <v>339</v>
      </c>
      <c r="E55" s="193"/>
      <c r="F55" s="209">
        <v>0</v>
      </c>
      <c r="G55" s="209">
        <v>0</v>
      </c>
      <c r="H55" s="209">
        <v>2</v>
      </c>
      <c r="I55" s="209">
        <v>25.53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77">
        <f t="shared" si="0"/>
        <v>27.53</v>
      </c>
    </row>
    <row r="56" spans="1:15">
      <c r="A56" s="188">
        <v>49</v>
      </c>
      <c r="B56" s="203" t="s">
        <v>444</v>
      </c>
      <c r="C56" s="203" t="s">
        <v>341</v>
      </c>
      <c r="D56" s="193" t="s">
        <v>342</v>
      </c>
      <c r="E56" s="193"/>
      <c r="F56" s="335">
        <v>462.43</v>
      </c>
      <c r="G56" s="335">
        <v>0</v>
      </c>
      <c r="H56" s="335">
        <v>0</v>
      </c>
      <c r="I56" s="335">
        <v>834.59</v>
      </c>
      <c r="J56" s="335">
        <v>0</v>
      </c>
      <c r="K56" s="335">
        <v>9</v>
      </c>
      <c r="L56" s="335">
        <v>0</v>
      </c>
      <c r="M56" s="335">
        <v>1.99</v>
      </c>
      <c r="N56" s="335"/>
      <c r="O56" s="277">
        <f t="shared" si="0"/>
        <v>836.58</v>
      </c>
    </row>
    <row r="57" spans="1:15">
      <c r="A57" s="188">
        <v>50</v>
      </c>
      <c r="B57" s="203" t="s">
        <v>445</v>
      </c>
      <c r="C57" s="336" t="s">
        <v>446</v>
      </c>
      <c r="D57" s="193" t="s">
        <v>345</v>
      </c>
      <c r="E57" s="193"/>
      <c r="F57" s="209">
        <v>106</v>
      </c>
      <c r="G57" s="209">
        <v>9</v>
      </c>
      <c r="H57" s="209">
        <v>3.79</v>
      </c>
      <c r="I57" s="209">
        <v>28.94</v>
      </c>
      <c r="J57" s="209">
        <v>4</v>
      </c>
      <c r="K57" s="209">
        <v>0</v>
      </c>
      <c r="L57" s="209">
        <v>0</v>
      </c>
      <c r="M57" s="209">
        <v>0</v>
      </c>
      <c r="N57" s="209">
        <v>0</v>
      </c>
      <c r="O57" s="277">
        <f t="shared" si="0"/>
        <v>36.730000000000004</v>
      </c>
    </row>
    <row r="58" spans="1:15">
      <c r="A58" s="188">
        <v>51</v>
      </c>
      <c r="B58" s="203" t="s">
        <v>447</v>
      </c>
      <c r="C58" s="203" t="s">
        <v>347</v>
      </c>
      <c r="D58" s="193" t="s">
        <v>348</v>
      </c>
      <c r="E58" s="337"/>
      <c r="F58" s="338">
        <v>0</v>
      </c>
      <c r="G58" s="339">
        <v>0</v>
      </c>
      <c r="H58" s="338">
        <v>0</v>
      </c>
      <c r="I58" s="338">
        <v>0</v>
      </c>
      <c r="J58" s="339">
        <v>0</v>
      </c>
      <c r="K58" s="338">
        <v>0</v>
      </c>
      <c r="L58" s="338">
        <v>0</v>
      </c>
      <c r="M58" s="338">
        <v>0</v>
      </c>
      <c r="N58" s="338">
        <v>0</v>
      </c>
      <c r="O58" s="340">
        <v>11.32</v>
      </c>
    </row>
    <row r="59" spans="1:15">
      <c r="A59" s="188">
        <v>52</v>
      </c>
      <c r="B59" s="203" t="s">
        <v>448</v>
      </c>
      <c r="C59" s="203" t="s">
        <v>350</v>
      </c>
      <c r="D59" s="193" t="s">
        <v>351</v>
      </c>
      <c r="E59" s="193" t="s">
        <v>449</v>
      </c>
      <c r="F59" s="209">
        <v>40</v>
      </c>
      <c r="G59" s="209">
        <v>3294.35</v>
      </c>
      <c r="H59" s="209">
        <v>34.99</v>
      </c>
      <c r="I59" s="209">
        <v>0</v>
      </c>
      <c r="J59" s="209">
        <v>3781.17</v>
      </c>
      <c r="K59" s="209">
        <v>0</v>
      </c>
      <c r="L59" s="209">
        <v>0</v>
      </c>
      <c r="M59" s="209">
        <v>0</v>
      </c>
      <c r="N59" s="209">
        <v>0</v>
      </c>
      <c r="O59" s="277">
        <f t="shared" si="0"/>
        <v>3816.16</v>
      </c>
    </row>
    <row r="60" spans="1:15">
      <c r="A60" s="188">
        <v>53</v>
      </c>
      <c r="B60" s="199" t="s">
        <v>450</v>
      </c>
      <c r="C60" s="341" t="s">
        <v>451</v>
      </c>
      <c r="D60" s="193" t="s">
        <v>452</v>
      </c>
      <c r="E60" s="193" t="s">
        <v>453</v>
      </c>
      <c r="F60" s="211">
        <v>0</v>
      </c>
      <c r="G60" s="211">
        <v>250</v>
      </c>
      <c r="H60" s="211">
        <v>11</v>
      </c>
      <c r="I60" s="211">
        <v>5.19</v>
      </c>
      <c r="J60" s="211">
        <v>709.51</v>
      </c>
      <c r="K60" s="211">
        <v>0</v>
      </c>
      <c r="L60" s="211">
        <v>0</v>
      </c>
      <c r="M60" s="211">
        <v>0</v>
      </c>
      <c r="N60" s="211">
        <v>0</v>
      </c>
      <c r="O60" s="277">
        <f t="shared" si="0"/>
        <v>725.7</v>
      </c>
    </row>
    <row r="61" spans="1:15">
      <c r="A61" s="188">
        <v>54</v>
      </c>
      <c r="B61" s="193" t="s">
        <v>354</v>
      </c>
      <c r="C61" s="212" t="s">
        <v>355</v>
      </c>
      <c r="D61" s="193" t="s">
        <v>105</v>
      </c>
      <c r="E61" s="193"/>
      <c r="F61" s="342">
        <v>0</v>
      </c>
      <c r="G61" s="342">
        <v>0</v>
      </c>
      <c r="H61" s="342">
        <v>0</v>
      </c>
      <c r="I61" s="342">
        <v>0</v>
      </c>
      <c r="J61" s="342">
        <v>0</v>
      </c>
      <c r="K61" s="342">
        <v>0</v>
      </c>
      <c r="L61" s="342">
        <v>0</v>
      </c>
      <c r="M61" s="342">
        <v>0</v>
      </c>
      <c r="N61" s="342">
        <v>0</v>
      </c>
      <c r="O61" s="343">
        <v>8.6199999999999992</v>
      </c>
    </row>
    <row r="62" spans="1:15">
      <c r="A62" s="188">
        <v>55</v>
      </c>
      <c r="B62" s="193" t="s">
        <v>356</v>
      </c>
      <c r="C62" s="193" t="s">
        <v>357</v>
      </c>
      <c r="D62" s="193" t="s">
        <v>105</v>
      </c>
      <c r="E62" s="193"/>
      <c r="F62" s="342">
        <v>0</v>
      </c>
      <c r="G62" s="342">
        <v>0</v>
      </c>
      <c r="H62" s="342">
        <v>0</v>
      </c>
      <c r="I62" s="342">
        <v>0</v>
      </c>
      <c r="J62" s="342">
        <v>0</v>
      </c>
      <c r="K62" s="342">
        <v>0</v>
      </c>
      <c r="L62" s="342">
        <v>0</v>
      </c>
      <c r="M62" s="342">
        <v>0</v>
      </c>
      <c r="N62" s="342">
        <v>0</v>
      </c>
      <c r="O62" s="342">
        <v>0</v>
      </c>
    </row>
    <row r="63" spans="1:15">
      <c r="A63" s="188">
        <v>56</v>
      </c>
      <c r="B63" s="193" t="s">
        <v>358</v>
      </c>
      <c r="C63" s="193" t="s">
        <v>454</v>
      </c>
      <c r="D63" s="193" t="s">
        <v>351</v>
      </c>
      <c r="E63" s="193" t="s">
        <v>360</v>
      </c>
      <c r="F63" s="209">
        <v>50</v>
      </c>
      <c r="G63" s="209">
        <v>550</v>
      </c>
      <c r="H63" s="209">
        <v>44.76</v>
      </c>
      <c r="I63" s="209">
        <v>0</v>
      </c>
      <c r="J63" s="209">
        <v>1216.67</v>
      </c>
      <c r="K63" s="209">
        <v>0</v>
      </c>
      <c r="L63" s="209">
        <v>0</v>
      </c>
      <c r="M63" s="209">
        <v>0</v>
      </c>
      <c r="N63" s="209">
        <v>0</v>
      </c>
      <c r="O63" s="277">
        <f>H63+I63+J63+M63+N63</f>
        <v>1261.43</v>
      </c>
    </row>
    <row r="64" spans="1:15" ht="21">
      <c r="A64" s="213"/>
      <c r="B64" s="214" t="s">
        <v>361</v>
      </c>
      <c r="C64" s="213"/>
      <c r="D64" s="213"/>
      <c r="E64" s="344"/>
      <c r="F64" s="345">
        <f t="shared" ref="F64:O64" si="1">SUM(F7:F63)</f>
        <v>20019.87</v>
      </c>
      <c r="G64" s="345">
        <f t="shared" si="1"/>
        <v>23008.48</v>
      </c>
      <c r="H64" s="345">
        <f t="shared" si="1"/>
        <v>2186.8119999999999</v>
      </c>
      <c r="I64" s="345">
        <f t="shared" si="1"/>
        <v>20229.9434</v>
      </c>
      <c r="J64" s="345">
        <f t="shared" si="1"/>
        <v>26927.730000000003</v>
      </c>
      <c r="K64" s="345">
        <f t="shared" si="1"/>
        <v>1167.05</v>
      </c>
      <c r="L64" s="345">
        <f t="shared" si="1"/>
        <v>5744.0700000000006</v>
      </c>
      <c r="M64" s="345">
        <f t="shared" si="1"/>
        <v>1767.24</v>
      </c>
      <c r="N64" s="345">
        <f t="shared" si="1"/>
        <v>4259.2299999999996</v>
      </c>
      <c r="O64" s="345">
        <f t="shared" si="1"/>
        <v>55434.045400000017</v>
      </c>
    </row>
    <row r="66" spans="5:15">
      <c r="E66" s="346"/>
      <c r="F66" s="347"/>
      <c r="G66" s="347"/>
      <c r="H66" s="347"/>
      <c r="I66" s="348"/>
      <c r="J66" s="347"/>
      <c r="K66" s="347"/>
      <c r="L66" s="347"/>
      <c r="M66" s="347"/>
      <c r="N66" s="347"/>
      <c r="O66" s="347"/>
    </row>
    <row r="67" spans="5:15">
      <c r="E67" s="346"/>
      <c r="F67" s="347"/>
      <c r="G67" s="347"/>
      <c r="H67" s="347"/>
      <c r="I67" s="347"/>
      <c r="J67" s="347"/>
      <c r="K67" s="347"/>
      <c r="L67" s="347"/>
      <c r="M67" s="347"/>
      <c r="N67" s="347"/>
      <c r="O67" s="347"/>
    </row>
  </sheetData>
  <mergeCells count="17">
    <mergeCell ref="A1:O1"/>
    <mergeCell ref="A2:K2"/>
    <mergeCell ref="N2:O2"/>
    <mergeCell ref="B3:H3"/>
    <mergeCell ref="A4:A6"/>
    <mergeCell ref="B4:B6"/>
    <mergeCell ref="C4:C6"/>
    <mergeCell ref="D4:D6"/>
    <mergeCell ref="E4:E6"/>
    <mergeCell ref="F4:G4"/>
    <mergeCell ref="H4:J4"/>
    <mergeCell ref="K4:L4"/>
    <mergeCell ref="M4:N4"/>
    <mergeCell ref="O4:O6"/>
    <mergeCell ref="F5:F6"/>
    <mergeCell ref="G5:G6"/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22" sqref="H22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414" t="s">
        <v>455</v>
      </c>
      <c r="B1" s="414"/>
      <c r="C1" s="414"/>
      <c r="D1" s="414"/>
      <c r="E1" s="414"/>
      <c r="F1" s="414"/>
      <c r="G1" s="414"/>
      <c r="H1" s="414"/>
    </row>
    <row r="2" spans="1:8">
      <c r="A2" s="415" t="s">
        <v>456</v>
      </c>
      <c r="B2" s="415"/>
      <c r="C2" s="415"/>
      <c r="D2" s="415"/>
      <c r="E2" s="415"/>
      <c r="F2" s="415"/>
      <c r="G2" s="415"/>
      <c r="H2" s="350"/>
    </row>
    <row r="3" spans="1:8">
      <c r="A3" s="350"/>
      <c r="B3" s="350"/>
      <c r="C3" s="350"/>
      <c r="D3" s="350"/>
      <c r="E3" s="350"/>
      <c r="F3" s="415" t="s">
        <v>230</v>
      </c>
      <c r="G3" s="415"/>
      <c r="H3" s="415"/>
    </row>
    <row r="4" spans="1:8">
      <c r="A4" s="350"/>
      <c r="B4" s="350"/>
      <c r="C4" s="350"/>
      <c r="D4" s="350"/>
      <c r="E4" s="350"/>
      <c r="F4" s="350"/>
      <c r="G4" s="350"/>
      <c r="H4" s="350"/>
    </row>
    <row r="5" spans="1:8" ht="36">
      <c r="A5" s="351" t="s">
        <v>125</v>
      </c>
      <c r="B5" s="351" t="s">
        <v>457</v>
      </c>
      <c r="C5" s="351" t="s">
        <v>458</v>
      </c>
      <c r="D5" s="351" t="s">
        <v>131</v>
      </c>
      <c r="E5" s="416" t="s">
        <v>133</v>
      </c>
      <c r="F5" s="416"/>
      <c r="G5" s="416"/>
      <c r="H5" s="350"/>
    </row>
    <row r="6" spans="1:8">
      <c r="A6" s="351"/>
      <c r="B6" s="351"/>
      <c r="C6" s="351"/>
      <c r="D6" s="351"/>
      <c r="E6" s="351" t="s">
        <v>459</v>
      </c>
      <c r="F6" s="351" t="s">
        <v>137</v>
      </c>
      <c r="G6" s="351" t="s">
        <v>104</v>
      </c>
      <c r="H6" s="350"/>
    </row>
    <row r="7" spans="1:8">
      <c r="A7" s="352" t="s">
        <v>460</v>
      </c>
      <c r="B7" s="352" t="s">
        <v>461</v>
      </c>
      <c r="C7" s="353"/>
      <c r="D7" s="352" t="s">
        <v>462</v>
      </c>
      <c r="E7" s="352" t="s">
        <v>140</v>
      </c>
      <c r="F7" s="352" t="s">
        <v>463</v>
      </c>
      <c r="G7" s="352" t="s">
        <v>464</v>
      </c>
      <c r="H7" s="350"/>
    </row>
    <row r="8" spans="1:8">
      <c r="A8" s="352">
        <v>1</v>
      </c>
      <c r="B8" s="351" t="s">
        <v>101</v>
      </c>
      <c r="C8" s="353">
        <v>1989</v>
      </c>
      <c r="D8" s="352">
        <v>97</v>
      </c>
      <c r="E8" s="352">
        <v>2790</v>
      </c>
      <c r="F8" s="352">
        <v>1131</v>
      </c>
      <c r="G8" s="352">
        <f>SUM(E8:F8)</f>
        <v>3921</v>
      </c>
      <c r="H8" s="350"/>
    </row>
    <row r="9" spans="1:8">
      <c r="A9" s="352"/>
      <c r="B9" s="352"/>
      <c r="C9" s="353"/>
      <c r="D9" s="352"/>
      <c r="E9" s="352"/>
      <c r="F9" s="352"/>
      <c r="G9" s="352"/>
      <c r="H9" s="350"/>
    </row>
  </sheetData>
  <mergeCells count="4">
    <mergeCell ref="A1:H1"/>
    <mergeCell ref="A2:G2"/>
    <mergeCell ref="F3:H3"/>
    <mergeCell ref="E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I20" sqref="I20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2" spans="1:7">
      <c r="B2" s="417" t="s">
        <v>455</v>
      </c>
      <c r="C2" s="417"/>
      <c r="D2" s="417"/>
      <c r="E2" s="417"/>
      <c r="F2" s="417"/>
      <c r="G2" s="417"/>
    </row>
    <row r="3" spans="1:7">
      <c r="A3" s="354"/>
      <c r="B3" s="354"/>
      <c r="C3" s="354"/>
      <c r="D3" s="354"/>
      <c r="E3" s="354"/>
      <c r="F3" s="354"/>
      <c r="G3" s="355" t="s">
        <v>465</v>
      </c>
    </row>
    <row r="4" spans="1:7">
      <c r="A4" s="418" t="s">
        <v>466</v>
      </c>
      <c r="B4" s="418"/>
      <c r="C4" s="418"/>
      <c r="D4" s="418"/>
      <c r="E4" s="418"/>
      <c r="F4" s="418"/>
      <c r="G4" s="418"/>
    </row>
    <row r="5" spans="1:7">
      <c r="A5" s="356" t="s">
        <v>467</v>
      </c>
      <c r="B5" s="357"/>
      <c r="C5" s="358"/>
      <c r="D5" s="358"/>
      <c r="E5" s="359"/>
      <c r="F5" s="359"/>
      <c r="G5" s="359"/>
    </row>
    <row r="6" spans="1:7">
      <c r="A6" s="356"/>
      <c r="B6" s="357"/>
      <c r="C6" s="358"/>
      <c r="D6" s="358"/>
      <c r="E6" s="359"/>
      <c r="F6" s="359"/>
      <c r="G6" s="359"/>
    </row>
    <row r="7" spans="1:7" ht="25.5">
      <c r="A7" s="360" t="s">
        <v>468</v>
      </c>
      <c r="B7" s="360" t="s">
        <v>457</v>
      </c>
      <c r="C7" s="360" t="s">
        <v>469</v>
      </c>
      <c r="D7" s="361" t="s">
        <v>470</v>
      </c>
      <c r="E7" s="362" t="s">
        <v>371</v>
      </c>
      <c r="F7" s="362" t="s">
        <v>372</v>
      </c>
      <c r="G7" s="362" t="s">
        <v>471</v>
      </c>
    </row>
    <row r="8" spans="1:7">
      <c r="A8" s="360"/>
      <c r="B8" s="360"/>
      <c r="C8" s="419" t="s">
        <v>366</v>
      </c>
      <c r="D8" s="419"/>
      <c r="E8" s="360" t="s">
        <v>472</v>
      </c>
      <c r="F8" s="360" t="s">
        <v>472</v>
      </c>
      <c r="G8" s="363"/>
    </row>
    <row r="9" spans="1:7">
      <c r="A9" s="364" t="s">
        <v>381</v>
      </c>
      <c r="B9" s="364" t="s">
        <v>138</v>
      </c>
      <c r="C9" s="364" t="s">
        <v>139</v>
      </c>
      <c r="D9" s="364">
        <v>4</v>
      </c>
      <c r="E9" s="364">
        <v>5</v>
      </c>
      <c r="F9" s="364">
        <v>6</v>
      </c>
      <c r="G9" s="364" t="s">
        <v>473</v>
      </c>
    </row>
    <row r="10" spans="1:7" ht="38.25">
      <c r="A10" s="365">
        <v>1</v>
      </c>
      <c r="B10" s="101" t="s">
        <v>474</v>
      </c>
      <c r="C10" s="366">
        <v>160.91999999999999</v>
      </c>
      <c r="D10" s="366">
        <v>1465.2</v>
      </c>
      <c r="E10" s="367">
        <v>200</v>
      </c>
      <c r="F10" s="368">
        <v>0</v>
      </c>
      <c r="G10" s="103">
        <f>C10+D10+F10</f>
        <v>1626.1200000000001</v>
      </c>
    </row>
    <row r="11" spans="1:7">
      <c r="A11" s="360"/>
      <c r="B11" s="360" t="s">
        <v>104</v>
      </c>
      <c r="C11" s="369">
        <v>160.91999999999999</v>
      </c>
      <c r="D11" s="366">
        <v>1465.2</v>
      </c>
      <c r="E11" s="369">
        <f>SUM(E10)</f>
        <v>200</v>
      </c>
      <c r="F11" s="369">
        <v>0</v>
      </c>
      <c r="G11" s="370">
        <f>C11+D11</f>
        <v>1626.1200000000001</v>
      </c>
    </row>
  </sheetData>
  <mergeCells count="3">
    <mergeCell ref="B2:G2"/>
    <mergeCell ref="A4:G4"/>
    <mergeCell ref="C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L13" sqref="L13"/>
    </sheetView>
  </sheetViews>
  <sheetFormatPr defaultRowHeight="15.75"/>
  <cols>
    <col min="1" max="1" width="7.28515625" style="41" bestFit="1" customWidth="1"/>
    <col min="2" max="2" width="32.5703125" style="41" bestFit="1" customWidth="1"/>
    <col min="3" max="3" width="12.85546875" style="41" bestFit="1" customWidth="1"/>
    <col min="4" max="4" width="6.42578125" style="41" bestFit="1" customWidth="1"/>
    <col min="5" max="5" width="7.85546875" style="41" bestFit="1" customWidth="1"/>
    <col min="6" max="6" width="12.28515625" style="41" bestFit="1" customWidth="1"/>
    <col min="7" max="7" width="8.42578125" style="41" bestFit="1" customWidth="1"/>
    <col min="8" max="8" width="10.7109375" style="41" bestFit="1" customWidth="1"/>
    <col min="9" max="9" width="9.140625" style="41"/>
    <col min="10" max="16384" width="9.140625" style="22"/>
  </cols>
  <sheetData>
    <row r="1" spans="1:8" s="22" customFormat="1">
      <c r="A1" s="21"/>
      <c r="B1" s="21"/>
      <c r="C1" s="21"/>
      <c r="D1" s="21"/>
      <c r="E1" s="21"/>
      <c r="F1" s="21"/>
      <c r="G1" s="21"/>
      <c r="H1" s="21"/>
    </row>
    <row r="2" spans="1:8" s="22" customFormat="1" ht="45.75" customHeight="1">
      <c r="A2" s="420" t="s">
        <v>94</v>
      </c>
      <c r="B2" s="420"/>
      <c r="C2" s="420"/>
      <c r="D2" s="420"/>
      <c r="E2" s="420"/>
      <c r="F2" s="420"/>
      <c r="G2" s="420"/>
      <c r="H2" s="420"/>
    </row>
    <row r="3" spans="1:8" s="22" customFormat="1">
      <c r="A3" s="421" t="s">
        <v>95</v>
      </c>
      <c r="B3" s="421"/>
      <c r="C3" s="421"/>
      <c r="D3" s="421"/>
      <c r="E3" s="421"/>
      <c r="F3" s="421"/>
      <c r="G3" s="421"/>
      <c r="H3" s="421"/>
    </row>
    <row r="4" spans="1:8" s="22" customFormat="1">
      <c r="A4" s="422" t="s">
        <v>96</v>
      </c>
      <c r="B4" s="422"/>
      <c r="C4" s="422"/>
      <c r="D4" s="422"/>
      <c r="E4" s="422"/>
      <c r="F4" s="422" t="s">
        <v>97</v>
      </c>
      <c r="G4" s="422"/>
      <c r="H4" s="422"/>
    </row>
    <row r="5" spans="1:8" s="22" customFormat="1">
      <c r="A5" s="23" t="s">
        <v>98</v>
      </c>
      <c r="B5" s="24" t="s">
        <v>99</v>
      </c>
      <c r="C5" s="25" t="s">
        <v>100</v>
      </c>
      <c r="D5" s="26" t="s">
        <v>101</v>
      </c>
      <c r="E5" s="26" t="s">
        <v>102</v>
      </c>
      <c r="F5" s="26" t="s">
        <v>103</v>
      </c>
      <c r="G5" s="24" t="s">
        <v>101</v>
      </c>
      <c r="H5" s="23" t="s">
        <v>104</v>
      </c>
    </row>
    <row r="6" spans="1:8" s="22" customFormat="1">
      <c r="A6" s="23">
        <v>1</v>
      </c>
      <c r="B6" s="24" t="s">
        <v>105</v>
      </c>
      <c r="C6" s="27">
        <v>591</v>
      </c>
      <c r="D6" s="28">
        <v>224</v>
      </c>
      <c r="E6" s="28">
        <f t="shared" ref="E6:E22" si="0">SUM(C6:D6)</f>
        <v>815</v>
      </c>
      <c r="F6" s="29">
        <v>1722.78</v>
      </c>
      <c r="G6" s="30">
        <v>380.48</v>
      </c>
      <c r="H6" s="30">
        <f t="shared" ref="H6:H22" si="1">SUM(F6:G6)</f>
        <v>2103.2600000000002</v>
      </c>
    </row>
    <row r="7" spans="1:8" s="22" customFormat="1">
      <c r="A7" s="23">
        <v>2</v>
      </c>
      <c r="B7" s="24" t="s">
        <v>106</v>
      </c>
      <c r="C7" s="26">
        <v>517329</v>
      </c>
      <c r="D7" s="28">
        <v>684</v>
      </c>
      <c r="E7" s="28">
        <f t="shared" si="0"/>
        <v>518013</v>
      </c>
      <c r="F7" s="31">
        <v>47141.87</v>
      </c>
      <c r="G7" s="30">
        <v>25.91</v>
      </c>
      <c r="H7" s="30">
        <f t="shared" si="1"/>
        <v>47167.780000000006</v>
      </c>
    </row>
    <row r="8" spans="1:8" s="22" customFormat="1">
      <c r="A8" s="23">
        <v>3</v>
      </c>
      <c r="B8" s="24" t="s">
        <v>107</v>
      </c>
      <c r="C8" s="21">
        <v>105</v>
      </c>
      <c r="D8" s="28">
        <v>0</v>
      </c>
      <c r="E8" s="28">
        <f t="shared" si="0"/>
        <v>105</v>
      </c>
      <c r="F8" s="31">
        <v>64.260000000000005</v>
      </c>
      <c r="G8" s="30">
        <v>0</v>
      </c>
      <c r="H8" s="30">
        <f t="shared" si="1"/>
        <v>64.260000000000005</v>
      </c>
    </row>
    <row r="9" spans="1:8" s="22" customFormat="1">
      <c r="A9" s="23">
        <v>4</v>
      </c>
      <c r="B9" s="24" t="s">
        <v>108</v>
      </c>
      <c r="C9" s="21">
        <v>48</v>
      </c>
      <c r="D9" s="28">
        <v>77</v>
      </c>
      <c r="E9" s="28">
        <f t="shared" si="0"/>
        <v>125</v>
      </c>
      <c r="F9" s="31">
        <v>1.54</v>
      </c>
      <c r="G9" s="30">
        <v>107.22</v>
      </c>
      <c r="H9" s="30">
        <f t="shared" si="1"/>
        <v>108.76</v>
      </c>
    </row>
    <row r="10" spans="1:8" s="22" customFormat="1">
      <c r="A10" s="23">
        <v>5</v>
      </c>
      <c r="B10" s="24" t="s">
        <v>109</v>
      </c>
      <c r="C10" s="21">
        <v>10420</v>
      </c>
      <c r="D10" s="28">
        <v>159</v>
      </c>
      <c r="E10" s="28">
        <f t="shared" si="0"/>
        <v>10579</v>
      </c>
      <c r="F10" s="31">
        <v>49.85</v>
      </c>
      <c r="G10" s="30">
        <v>23.69</v>
      </c>
      <c r="H10" s="30">
        <f t="shared" si="1"/>
        <v>73.540000000000006</v>
      </c>
    </row>
    <row r="11" spans="1:8" s="22" customFormat="1">
      <c r="A11" s="23">
        <v>6</v>
      </c>
      <c r="B11" s="24" t="s">
        <v>110</v>
      </c>
      <c r="C11" s="27">
        <v>0</v>
      </c>
      <c r="D11" s="28">
        <v>954</v>
      </c>
      <c r="E11" s="28">
        <f t="shared" si="0"/>
        <v>954</v>
      </c>
      <c r="F11" s="31">
        <v>11.32</v>
      </c>
      <c r="G11" s="30">
        <v>6.4409999999999998</v>
      </c>
      <c r="H11" s="30">
        <f t="shared" si="1"/>
        <v>17.760999999999999</v>
      </c>
    </row>
    <row r="12" spans="1:8" s="22" customFormat="1" ht="31.5">
      <c r="A12" s="23">
        <v>7</v>
      </c>
      <c r="B12" s="24" t="s">
        <v>111</v>
      </c>
      <c r="C12" s="27">
        <v>26062</v>
      </c>
      <c r="D12" s="28">
        <v>1259</v>
      </c>
      <c r="E12" s="28">
        <f t="shared" si="0"/>
        <v>27321</v>
      </c>
      <c r="F12" s="31">
        <v>19629.55</v>
      </c>
      <c r="G12" s="30">
        <v>856.74</v>
      </c>
      <c r="H12" s="30">
        <f t="shared" si="1"/>
        <v>20486.29</v>
      </c>
    </row>
    <row r="13" spans="1:8" s="22" customFormat="1">
      <c r="A13" s="23">
        <v>8</v>
      </c>
      <c r="B13" s="24" t="s">
        <v>112</v>
      </c>
      <c r="C13" s="26">
        <v>0</v>
      </c>
      <c r="D13" s="28">
        <v>90</v>
      </c>
      <c r="E13" s="28">
        <f t="shared" si="0"/>
        <v>90</v>
      </c>
      <c r="F13" s="31">
        <v>0</v>
      </c>
      <c r="G13" s="30">
        <v>1.86</v>
      </c>
      <c r="H13" s="30">
        <f t="shared" si="1"/>
        <v>1.86</v>
      </c>
    </row>
    <row r="14" spans="1:8" s="22" customFormat="1">
      <c r="A14" s="23">
        <v>9</v>
      </c>
      <c r="B14" s="24" t="s">
        <v>113</v>
      </c>
      <c r="C14" s="26">
        <v>0</v>
      </c>
      <c r="D14" s="28">
        <v>0</v>
      </c>
      <c r="E14" s="28">
        <f t="shared" si="0"/>
        <v>0</v>
      </c>
      <c r="F14" s="31">
        <v>0</v>
      </c>
      <c r="G14" s="30">
        <v>0</v>
      </c>
      <c r="H14" s="30">
        <f t="shared" si="1"/>
        <v>0</v>
      </c>
    </row>
    <row r="15" spans="1:8" s="22" customFormat="1">
      <c r="A15" s="23">
        <v>10</v>
      </c>
      <c r="B15" s="24" t="s">
        <v>114</v>
      </c>
      <c r="C15" s="26">
        <v>16090</v>
      </c>
      <c r="D15" s="28">
        <v>0</v>
      </c>
      <c r="E15" s="28">
        <f t="shared" si="0"/>
        <v>16090</v>
      </c>
      <c r="F15" s="31">
        <v>846.52</v>
      </c>
      <c r="G15" s="30">
        <v>0</v>
      </c>
      <c r="H15" s="30">
        <f t="shared" si="1"/>
        <v>846.52</v>
      </c>
    </row>
    <row r="16" spans="1:8" s="22" customFormat="1">
      <c r="A16" s="23">
        <v>11</v>
      </c>
      <c r="B16" s="24" t="s">
        <v>115</v>
      </c>
      <c r="C16" s="26">
        <v>326</v>
      </c>
      <c r="D16" s="28">
        <v>4</v>
      </c>
      <c r="E16" s="28">
        <f t="shared" si="0"/>
        <v>330</v>
      </c>
      <c r="F16" s="31">
        <v>1054.3900000000001</v>
      </c>
      <c r="G16" s="30">
        <v>0.4</v>
      </c>
      <c r="H16" s="30">
        <f t="shared" si="1"/>
        <v>1054.7900000000002</v>
      </c>
    </row>
    <row r="17" spans="1:9">
      <c r="A17" s="23">
        <v>12</v>
      </c>
      <c r="B17" s="24" t="s">
        <v>116</v>
      </c>
      <c r="C17" s="27">
        <v>6</v>
      </c>
      <c r="D17" s="28">
        <v>0</v>
      </c>
      <c r="E17" s="28">
        <f t="shared" si="0"/>
        <v>6</v>
      </c>
      <c r="F17" s="31">
        <v>1635.34</v>
      </c>
      <c r="G17" s="30">
        <v>0</v>
      </c>
      <c r="H17" s="30">
        <f t="shared" si="1"/>
        <v>1635.34</v>
      </c>
      <c r="I17" s="22"/>
    </row>
    <row r="18" spans="1:9">
      <c r="A18" s="23">
        <v>13</v>
      </c>
      <c r="B18" s="24" t="s">
        <v>117</v>
      </c>
      <c r="C18" s="26">
        <v>43</v>
      </c>
      <c r="D18" s="28">
        <v>86</v>
      </c>
      <c r="E18" s="28">
        <f t="shared" si="0"/>
        <v>129</v>
      </c>
      <c r="F18" s="31">
        <v>101.35</v>
      </c>
      <c r="G18" s="30">
        <v>12.097</v>
      </c>
      <c r="H18" s="30">
        <f t="shared" si="1"/>
        <v>113.44699999999999</v>
      </c>
      <c r="I18" s="22"/>
    </row>
    <row r="19" spans="1:9">
      <c r="A19" s="23">
        <v>14</v>
      </c>
      <c r="B19" s="24" t="s">
        <v>118</v>
      </c>
      <c r="C19" s="26">
        <v>15920</v>
      </c>
      <c r="D19" s="28">
        <v>7</v>
      </c>
      <c r="E19" s="28">
        <f t="shared" si="0"/>
        <v>15927</v>
      </c>
      <c r="F19" s="31">
        <v>1618.18</v>
      </c>
      <c r="G19" s="30">
        <v>0.7</v>
      </c>
      <c r="H19" s="30">
        <f t="shared" si="1"/>
        <v>1618.88</v>
      </c>
      <c r="I19" s="22"/>
    </row>
    <row r="20" spans="1:9">
      <c r="A20" s="23">
        <v>15</v>
      </c>
      <c r="B20" s="24" t="s">
        <v>119</v>
      </c>
      <c r="C20" s="26">
        <v>0</v>
      </c>
      <c r="D20" s="28">
        <v>0</v>
      </c>
      <c r="E20" s="28">
        <f t="shared" si="0"/>
        <v>0</v>
      </c>
      <c r="F20" s="31">
        <f>SUM(D20:E20)</f>
        <v>0</v>
      </c>
      <c r="G20" s="30">
        <v>0</v>
      </c>
      <c r="H20" s="30">
        <f t="shared" si="1"/>
        <v>0</v>
      </c>
      <c r="I20" s="22"/>
    </row>
    <row r="21" spans="1:9">
      <c r="A21" s="23">
        <v>16</v>
      </c>
      <c r="B21" s="24" t="s">
        <v>120</v>
      </c>
      <c r="C21" s="32">
        <v>8566</v>
      </c>
      <c r="D21" s="28">
        <v>377</v>
      </c>
      <c r="E21" s="28">
        <f t="shared" si="0"/>
        <v>8943</v>
      </c>
      <c r="F21" s="31">
        <v>29401.27</v>
      </c>
      <c r="G21" s="30">
        <v>210.58</v>
      </c>
      <c r="H21" s="30">
        <f t="shared" si="1"/>
        <v>29611.850000000002</v>
      </c>
      <c r="I21" s="22"/>
    </row>
    <row r="22" spans="1:9">
      <c r="A22" s="33"/>
      <c r="B22" s="34" t="s">
        <v>104</v>
      </c>
      <c r="C22" s="35">
        <f>SUM(C6:C21)</f>
        <v>595506</v>
      </c>
      <c r="D22" s="36">
        <f>SUM(D6:D21)</f>
        <v>3921</v>
      </c>
      <c r="E22" s="36">
        <f t="shared" si="0"/>
        <v>599427</v>
      </c>
      <c r="F22" s="37">
        <f>SUM(F6:F21)</f>
        <v>103278.22</v>
      </c>
      <c r="G22" s="38">
        <f>SUM(G6:G21)</f>
        <v>1626.1180000000002</v>
      </c>
      <c r="H22" s="39">
        <f t="shared" si="1"/>
        <v>104904.338</v>
      </c>
      <c r="I22" s="22"/>
    </row>
    <row r="23" spans="1:9">
      <c r="A23" s="40"/>
      <c r="B23" s="40"/>
      <c r="C23" s="40"/>
      <c r="D23" s="40"/>
      <c r="E23" s="40"/>
      <c r="F23" s="40"/>
      <c r="G23" s="40"/>
      <c r="H23" s="40"/>
      <c r="I23" s="22"/>
    </row>
  </sheetData>
  <mergeCells count="4">
    <mergeCell ref="A2:H2"/>
    <mergeCell ref="A3:H3"/>
    <mergeCell ref="A4:E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Exports of SEZ</vt:lpstr>
      <vt:lpstr>AP &amp; CG Pvt.Sez Employment</vt:lpstr>
      <vt:lpstr>Telenagna SEZs Employment</vt:lpstr>
      <vt:lpstr>AP &amp; CG Pvt.Sez Investment</vt:lpstr>
      <vt:lpstr>Telengana SEZ Invemsnt</vt:lpstr>
      <vt:lpstr>Vsez (Govt SEZ)Employment</vt:lpstr>
      <vt:lpstr>Vsez(Govt SEZ) Investment</vt:lpstr>
      <vt:lpstr>combined sectorwise InvEMP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2023-07-18T05:39:08Z</dcterms:modified>
</cp:coreProperties>
</file>